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p/Documents/important documents 2024/"/>
    </mc:Choice>
  </mc:AlternateContent>
  <xr:revisionPtr revIDLastSave="0" documentId="13_ncr:1_{2952ABC4-6EF6-5D4D-AF25-6075181451F7}" xr6:coauthVersionLast="47" xr6:coauthVersionMax="47" xr10:uidLastSave="{00000000-0000-0000-0000-000000000000}"/>
  <bookViews>
    <workbookView xWindow="0" yWindow="500" windowWidth="28800" windowHeight="15800" activeTab="4" xr2:uid="{70129B02-3376-0C4F-9E83-4E0C6355629F}"/>
  </bookViews>
  <sheets>
    <sheet name="Statement of Financial Performa" sheetId="1" r:id="rId1"/>
    <sheet name="Statement of Financial Position" sheetId="2" r:id="rId2"/>
    <sheet name="Statement of Cashflows" sheetId="3" r:id="rId3"/>
    <sheet name="Statement of Comparison of Budg" sheetId="4" r:id="rId4"/>
    <sheet name="Notes" sheetId="5" r:id="rId5"/>
    <sheet name="Columner SF Performance" sheetId="6" r:id="rId6"/>
  </sheets>
  <definedNames>
    <definedName name="_Hlk169691321" localSheetId="4">Notes!$B$166</definedName>
    <definedName name="_Hlk169768923" localSheetId="0">'Statement of Financial Performa'!$B$2</definedName>
    <definedName name="_Hlk169769084" localSheetId="1">'Statement of Financial Position'!$A$7</definedName>
    <definedName name="_Hlk169769733" localSheetId="4">Notes!$B$234</definedName>
    <definedName name="_Toc100667704" localSheetId="1">'Statement of Financial Position'!$A$2</definedName>
    <definedName name="_Toc172675282" localSheetId="0">'Statement of Financial Performa'!$B$2</definedName>
    <definedName name="_Toc172675284" localSheetId="2">'Statement of Cashflows'!$A$2</definedName>
    <definedName name="_Toc172675285" localSheetId="3">'Statement of Comparison of Budg'!$A$2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9" i="5" l="1"/>
  <c r="D27" i="1" s="1"/>
  <c r="D28" i="1" s="1"/>
  <c r="E198" i="5"/>
  <c r="E197" i="5"/>
  <c r="C48" i="5"/>
  <c r="D9" i="6" s="1"/>
  <c r="H9" i="6" s="1"/>
  <c r="C38" i="5"/>
  <c r="D11" i="1" s="1"/>
  <c r="C32" i="5"/>
  <c r="C33" i="5" s="1"/>
  <c r="E25" i="6"/>
  <c r="F25" i="6"/>
  <c r="G25" i="6"/>
  <c r="F21" i="6"/>
  <c r="E20" i="6"/>
  <c r="F20" i="6"/>
  <c r="G20" i="6"/>
  <c r="E14" i="6"/>
  <c r="E21" i="6" s="1"/>
  <c r="F14" i="6"/>
  <c r="G14" i="6"/>
  <c r="G21" i="6" s="1"/>
  <c r="G28" i="6" s="1"/>
  <c r="C23" i="4"/>
  <c r="F20" i="4"/>
  <c r="F21" i="4"/>
  <c r="F19" i="4"/>
  <c r="F18" i="4"/>
  <c r="D15" i="4"/>
  <c r="E15" i="4"/>
  <c r="E23" i="4" s="1"/>
  <c r="F9" i="4"/>
  <c r="F10" i="4"/>
  <c r="F11" i="4"/>
  <c r="F12" i="4"/>
  <c r="F13" i="4"/>
  <c r="F14" i="4"/>
  <c r="F8" i="4"/>
  <c r="F7" i="4"/>
  <c r="C22" i="4"/>
  <c r="D22" i="4"/>
  <c r="E22" i="4"/>
  <c r="B22" i="4"/>
  <c r="B23" i="4" s="1"/>
  <c r="C15" i="4"/>
  <c r="B15" i="4"/>
  <c r="C24" i="3"/>
  <c r="C20" i="3"/>
  <c r="C26" i="3" s="1"/>
  <c r="D14" i="2"/>
  <c r="F200" i="5"/>
  <c r="D6" i="2" s="1"/>
  <c r="D216" i="5"/>
  <c r="D7" i="2" s="1"/>
  <c r="C216" i="5"/>
  <c r="C7" i="2" s="1"/>
  <c r="C189" i="5"/>
  <c r="D30" i="1" s="1"/>
  <c r="C170" i="5"/>
  <c r="D22" i="1" s="1"/>
  <c r="C161" i="5"/>
  <c r="D21" i="1" s="1"/>
  <c r="C120" i="5"/>
  <c r="D20" i="1" s="1"/>
  <c r="C101" i="5"/>
  <c r="D19" i="1" s="1"/>
  <c r="C86" i="5"/>
  <c r="D16" i="1" s="1"/>
  <c r="C76" i="5"/>
  <c r="D15" i="1" s="1"/>
  <c r="C66" i="5"/>
  <c r="D14" i="1" s="1"/>
  <c r="C56" i="5"/>
  <c r="D13" i="1" s="1"/>
  <c r="D256" i="5"/>
  <c r="D15" i="2" s="1"/>
  <c r="C256" i="5"/>
  <c r="C15" i="2" s="1"/>
  <c r="D229" i="5"/>
  <c r="D8" i="2" s="1"/>
  <c r="C229" i="5"/>
  <c r="C8" i="2" s="1"/>
  <c r="C22" i="5"/>
  <c r="D10" i="1" s="1"/>
  <c r="C11" i="5"/>
  <c r="D9" i="1" s="1"/>
  <c r="D12" i="1" l="1"/>
  <c r="E200" i="5"/>
  <c r="C28" i="3" s="1"/>
  <c r="D8" i="6"/>
  <c r="H8" i="6" s="1"/>
  <c r="D13" i="6"/>
  <c r="H13" i="6" s="1"/>
  <c r="D18" i="6"/>
  <c r="H18" i="6" s="1"/>
  <c r="D19" i="6"/>
  <c r="H19" i="6" s="1"/>
  <c r="D16" i="6"/>
  <c r="D6" i="6"/>
  <c r="D7" i="6"/>
  <c r="H7" i="6" s="1"/>
  <c r="D17" i="6"/>
  <c r="H17" i="6" s="1"/>
  <c r="D10" i="6"/>
  <c r="H10" i="6" s="1"/>
  <c r="D24" i="6"/>
  <c r="D11" i="6"/>
  <c r="H11" i="6" s="1"/>
  <c r="D27" i="6"/>
  <c r="H27" i="6" s="1"/>
  <c r="D12" i="6"/>
  <c r="H12" i="6" s="1"/>
  <c r="D23" i="4"/>
  <c r="F22" i="4"/>
  <c r="F15" i="4"/>
  <c r="F23" i="4"/>
  <c r="C239" i="5"/>
  <c r="D16" i="2"/>
  <c r="C6" i="2"/>
  <c r="C9" i="2" s="1"/>
  <c r="C11" i="2" s="1"/>
  <c r="D17" i="1"/>
  <c r="D23" i="1"/>
  <c r="D9" i="2"/>
  <c r="D11" i="2" s="1"/>
  <c r="C29" i="3"/>
  <c r="F28" i="6"/>
  <c r="E28" i="6"/>
  <c r="D25" i="6" l="1"/>
  <c r="H25" i="6" s="1"/>
  <c r="H24" i="6"/>
  <c r="H6" i="6"/>
  <c r="D14" i="6"/>
  <c r="D19" i="2"/>
  <c r="D20" i="6"/>
  <c r="H20" i="6" s="1"/>
  <c r="H16" i="6"/>
  <c r="D24" i="1"/>
  <c r="D21" i="6" l="1"/>
  <c r="D28" i="6" s="1"/>
  <c r="H28" i="6" s="1"/>
  <c r="H14" i="6"/>
  <c r="H21" i="6" s="1"/>
  <c r="C238" i="5"/>
  <c r="C240" i="5" s="1"/>
  <c r="C14" i="2" s="1"/>
  <c r="C16" i="2" s="1"/>
  <c r="C19" i="2" s="1"/>
  <c r="D31" i="1"/>
</calcChain>
</file>

<file path=xl/sharedStrings.xml><?xml version="1.0" encoding="utf-8"?>
<sst xmlns="http://schemas.openxmlformats.org/spreadsheetml/2006/main" count="371" uniqueCount="216">
  <si>
    <t>Description</t>
  </si>
  <si>
    <t>Notes</t>
  </si>
  <si>
    <t xml:space="preserve">Period Ended </t>
  </si>
  <si>
    <t>Sep*/Dec/*Mar*/Jun* 20xx</t>
  </si>
  <si>
    <t>Kshs</t>
  </si>
  <si>
    <r>
      <t>Revenue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non-exchange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transactions</t>
    </r>
  </si>
  <si>
    <t>Taxes on Income, Profits and Capital Gains</t>
  </si>
  <si>
    <t>Taxes on Property</t>
  </si>
  <si>
    <t>Taxes on Goods and Services</t>
  </si>
  <si>
    <t>Taxes on International Trade and Transactions</t>
  </si>
  <si>
    <r>
      <t xml:space="preserve">Other Taxes </t>
    </r>
    <r>
      <rPr>
        <i/>
        <sz val="11"/>
        <color theme="1"/>
        <rFont val="Times New Roman"/>
        <family val="1"/>
      </rPr>
      <t>(specify)</t>
    </r>
  </si>
  <si>
    <t>Proceeds from Foreign Grants</t>
  </si>
  <si>
    <t>Fines, Penalties and Forfeitures</t>
  </si>
  <si>
    <t>Miscellaneous Revenue</t>
  </si>
  <si>
    <t>Sub-total</t>
  </si>
  <si>
    <t>xxx</t>
  </si>
  <si>
    <r>
      <t>Revenue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from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exchange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transactions</t>
    </r>
  </si>
  <si>
    <t>Fees on Use of Goods &amp; Services</t>
  </si>
  <si>
    <t>Property Income</t>
  </si>
  <si>
    <t>Sale of Goods and Services</t>
  </si>
  <si>
    <t>Social Security Benefits</t>
  </si>
  <si>
    <t xml:space="preserve"> Sub-total 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</si>
  <si>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revenue</t>
    </r>
  </si>
  <si>
    <t>Expenses</t>
  </si>
  <si>
    <t>Disbursements to Exchequer Account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</si>
  <si>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expenses</t>
    </r>
  </si>
  <si>
    <r>
      <t>Other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gains/(losses)</t>
    </r>
  </si>
  <si>
    <t>Gain/Loss on foreign exchange transactions</t>
  </si>
  <si>
    <t>Balance Due for Disbursements</t>
  </si>
  <si>
    <t>Revenue from non-exchange transactions</t>
  </si>
  <si>
    <t>Other Taxes (specify)</t>
  </si>
  <si>
    <t>Revenue from exchange transactions</t>
  </si>
  <si>
    <t>Total revenue</t>
  </si>
  <si>
    <t>Note</t>
  </si>
  <si>
    <t>Period Ended Sep*/Dec*/Mar*/Jun* 20xx</t>
  </si>
  <si>
    <r>
      <t>Opening Statement 1</t>
    </r>
    <r>
      <rPr>
        <b/>
        <vertAlign val="superscript"/>
        <sz val="11"/>
        <color rgb="FF000000"/>
        <rFont val="Times New Roman"/>
        <family val="1"/>
      </rPr>
      <t>st</t>
    </r>
    <r>
      <rPr>
        <b/>
        <sz val="11"/>
        <color rgb="FF000000"/>
        <rFont val="Times New Roman"/>
        <family val="1"/>
      </rPr>
      <t xml:space="preserve"> July 20xx </t>
    </r>
  </si>
  <si>
    <t>Current Assets</t>
  </si>
  <si>
    <t>Cash and Cash Equivalents</t>
  </si>
  <si>
    <t>Receivables from non-Exchange transactions</t>
  </si>
  <si>
    <t>Receivables from Exchange transactions</t>
  </si>
  <si>
    <t>Total Current Assets</t>
  </si>
  <si>
    <t xml:space="preserve">Total Assets </t>
  </si>
  <si>
    <t>Current Liabilities</t>
  </si>
  <si>
    <t>Payables-Due to Exchequer</t>
  </si>
  <si>
    <t>Revenue received in Advance</t>
  </si>
  <si>
    <t xml:space="preserve">Total Financial Liabilities </t>
  </si>
  <si>
    <t xml:space="preserve">                            Statement of Financial Position as at Sep/Dec/March/June 20xx</t>
  </si>
  <si>
    <t>Sep*/Dec*/Mar*/Jun* 20xx</t>
  </si>
  <si>
    <t>Operating Activities</t>
  </si>
  <si>
    <t>Receipts</t>
  </si>
  <si>
    <t>Taxes on International Trade &amp; Transactions</t>
  </si>
  <si>
    <r>
      <t xml:space="preserve">Other taxes </t>
    </r>
    <r>
      <rPr>
        <i/>
        <sz val="11"/>
        <color rgb="FF000000"/>
        <rFont val="Times New Roman"/>
        <family val="1"/>
      </rPr>
      <t>(specify)</t>
    </r>
  </si>
  <si>
    <t>Proceeds from foreign grants</t>
  </si>
  <si>
    <t>Miscellaneous receipts</t>
  </si>
  <si>
    <t>Fees on use of Goods/Services</t>
  </si>
  <si>
    <t>Property income</t>
  </si>
  <si>
    <t>Social security contributions</t>
  </si>
  <si>
    <t>Total Receipts</t>
  </si>
  <si>
    <t>Payments</t>
  </si>
  <si>
    <t>Disbursements To Exchequer Account</t>
  </si>
  <si>
    <t>Total Payments</t>
  </si>
  <si>
    <t>Net Cash from operating Activities</t>
  </si>
  <si>
    <t>Cash and Cash Equivalent as at Period Start</t>
  </si>
  <si>
    <t>Cash and Cash Equivalent as at Period End</t>
  </si>
  <si>
    <r>
      <rPr>
        <b/>
        <sz val="12"/>
        <color theme="1"/>
        <rFont val="Times New Roman"/>
        <family val="1"/>
      </rPr>
      <t xml:space="preserve">                                                 Statement of Cash Flows for </t>
    </r>
    <r>
      <rPr>
        <b/>
        <sz val="12"/>
        <color rgb="FF000000"/>
        <rFont val="Times New Roman"/>
        <family val="1"/>
      </rPr>
      <t>the Period Ended Sep/Dec/Mar/Jun 20xx</t>
    </r>
  </si>
  <si>
    <t>Original Targets</t>
  </si>
  <si>
    <t>Adjustments</t>
  </si>
  <si>
    <t>Final Targets</t>
  </si>
  <si>
    <t>Actual</t>
  </si>
  <si>
    <t xml:space="preserve">% </t>
  </si>
  <si>
    <t>Realized</t>
  </si>
  <si>
    <t xml:space="preserve"> Sub Total</t>
  </si>
  <si>
    <t>Sale of goods and services</t>
  </si>
  <si>
    <t>Sub Total</t>
  </si>
  <si>
    <t>Statement of Comparison of Budget and Actual Amounts for the period ended xx 20XX</t>
  </si>
  <si>
    <t>Sep/Dec/Mar/Jun 20xx</t>
  </si>
  <si>
    <t>Income Tax from Individuals (PAYE)</t>
  </si>
  <si>
    <t>Income from Corporations (Other Enterprises) (Capital gain, ToT, Digital Tax, etc)</t>
  </si>
  <si>
    <t>Other Income Tax- instalment tax, consultancy tax</t>
  </si>
  <si>
    <t>Less: Refunds</t>
  </si>
  <si>
    <t>Total Revenue</t>
  </si>
  <si>
    <t>Immovable Property (Stand Premia on Plots, Land Rent)</t>
  </si>
  <si>
    <t>Capital gains tax</t>
  </si>
  <si>
    <t xml:space="preserve">Stamp Duty </t>
  </si>
  <si>
    <t>Other Property Taxes</t>
  </si>
  <si>
    <t>Total Revenue on Property</t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</si>
  <si>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Times New Roman"/>
        <family val="1"/>
      </rPr>
      <t>Taxes On Income, Profits and Capital Gains</t>
    </r>
  </si>
  <si>
    <r>
      <t>5.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Taxes On Property</t>
    </r>
  </si>
  <si>
    <r>
      <t>6.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Taxes On Goods and Services</t>
    </r>
  </si>
  <si>
    <t>VAT on Domestic Goods and Services</t>
  </si>
  <si>
    <t>VAT on Imported Goods and Services (imports, oil &amp; anti adulteration levy)</t>
  </si>
  <si>
    <t>VAT Refund</t>
  </si>
  <si>
    <t>VAT Remissions</t>
  </si>
  <si>
    <t>Total VAT</t>
  </si>
  <si>
    <t>Excise Receipts (airtime, domestic excise duty, excise imports, excise tax money transfer, excise tax betting, excise tax on advert)</t>
  </si>
  <si>
    <t>Refunds</t>
  </si>
  <si>
    <t>Anti- adulteration levy</t>
  </si>
  <si>
    <t>Other taxes on goods and services- Cement Levy</t>
  </si>
  <si>
    <t>Total Revenue from Taxes on goods and services</t>
  </si>
  <si>
    <r>
      <t>7.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Taxes On International Trade and Transactions (Customs)</t>
    </r>
  </si>
  <si>
    <t>Customs Duties</t>
  </si>
  <si>
    <t>Customs Duties refunds</t>
  </si>
  <si>
    <t>Other Taxes on International Trade and Transactions (Import Declaration Fees and Inspection Fees)</t>
  </si>
  <si>
    <t xml:space="preserve">Total Revenue </t>
  </si>
  <si>
    <r>
      <t>8.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Other Taxes (Not Elsewhere Classified</t>
    </r>
    <r>
      <rPr>
        <b/>
        <sz val="12"/>
        <color theme="1"/>
        <rFont val="Times New Roman"/>
        <family val="1"/>
      </rPr>
      <t>)</t>
    </r>
  </si>
  <si>
    <t>Other taxes (specify)</t>
  </si>
  <si>
    <t>Grants from International Organisations through the Exchequer</t>
  </si>
  <si>
    <t xml:space="preserve">Program Grants </t>
  </si>
  <si>
    <t>Total proceeds from grants</t>
  </si>
  <si>
    <r>
      <t>9.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Proceeds from Foreign Grants</t>
    </r>
  </si>
  <si>
    <t>Court imposed Fines and Forfeitures</t>
  </si>
  <si>
    <t>Other Fines, Penalties Forfeitures, and other Charges</t>
  </si>
  <si>
    <t>Total Income</t>
  </si>
  <si>
    <r>
      <t>10.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Fines, Penalties and Forfeitures</t>
    </r>
  </si>
  <si>
    <t>Sundry Revenue</t>
  </si>
  <si>
    <r>
      <t>11.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Miscellaneous Revenue</t>
    </r>
  </si>
  <si>
    <t>Licences under Traffic Act</t>
  </si>
  <si>
    <t xml:space="preserve">Licenses under the Communication Act </t>
  </si>
  <si>
    <t>Licenses under Betting, Lotteries and Gaming Act</t>
  </si>
  <si>
    <t>Mineral Export Licensing ࿮</t>
  </si>
  <si>
    <t>Prospecting Fee</t>
  </si>
  <si>
    <t xml:space="preserve">Petroleum Development Levy (PDL) </t>
  </si>
  <si>
    <t>Roads Maintenance Levy (RML)</t>
  </si>
  <si>
    <t>Total Fees on use of Goods/Services</t>
  </si>
  <si>
    <r>
      <t>12.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Fees On Use of Goods/Services</t>
    </r>
  </si>
  <si>
    <t xml:space="preserve">Interest </t>
  </si>
  <si>
    <t>Dividends from Central Bank of Kenya (CBK)</t>
  </si>
  <si>
    <t>Other Profits and Dividends (specify entity)</t>
  </si>
  <si>
    <t>Surplus funds from Regulatory Authorities</t>
  </si>
  <si>
    <t>Rent of Land</t>
  </si>
  <si>
    <t>Stand Premia on Town Plots</t>
  </si>
  <si>
    <t xml:space="preserve">Royalty on Carbon Dioxide </t>
  </si>
  <si>
    <t>Mining Royalties</t>
  </si>
  <si>
    <t>Magadi Soda Royalty</t>
  </si>
  <si>
    <t>Base Titanium Royalty</t>
  </si>
  <si>
    <t>Fishing Rights</t>
  </si>
  <si>
    <t>Total</t>
  </si>
  <si>
    <r>
      <t>13.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Property Income</t>
    </r>
  </si>
  <si>
    <t>Rent of Government Building and Housing</t>
  </si>
  <si>
    <t>Fees under Traffic Act</t>
  </si>
  <si>
    <t>Second-hand Motor Vehicle Purchase Tax</t>
  </si>
  <si>
    <t>Other Land Revenue</t>
  </si>
  <si>
    <t>Land Adjudication and Case Fees</t>
  </si>
  <si>
    <t>Conveyance Fees</t>
  </si>
  <si>
    <t>Land Valuation Fees</t>
  </si>
  <si>
    <t>Land Registration Fees</t>
  </si>
  <si>
    <t>Sale of Freehold Interest in Agricultural Land</t>
  </si>
  <si>
    <t>Official Receiver’s Fees</t>
  </si>
  <si>
    <t>Registration of Companies</t>
  </si>
  <si>
    <t>Registration of Coat of Arms</t>
  </si>
  <si>
    <t>Registration of Business Names</t>
  </si>
  <si>
    <t>Registration of Marriages</t>
  </si>
  <si>
    <t>Registration of Hire Purchase Agreement</t>
  </si>
  <si>
    <t>Registration of Newspapers, Books and Periodicals</t>
  </si>
  <si>
    <t>Public Trustee Fees</t>
  </si>
  <si>
    <t>Business Names Search Fees</t>
  </si>
  <si>
    <t>Licence Fees</t>
  </si>
  <si>
    <t>Registration of Births and Deaths</t>
  </si>
  <si>
    <t>Identity Card Fees</t>
  </si>
  <si>
    <t>Certificate of Good Conduct Fees</t>
  </si>
  <si>
    <t>Hire of Security Service Fees</t>
  </si>
  <si>
    <t>Immigration Visas and Other Consular Fees</t>
  </si>
  <si>
    <t>Passport Fees</t>
  </si>
  <si>
    <t>Work Permit Fees</t>
  </si>
  <si>
    <t>Other Immigration Fees</t>
  </si>
  <si>
    <t>East African Tourist Visa Fees</t>
  </si>
  <si>
    <t>Verification Fees</t>
  </si>
  <si>
    <t>Incidental Sales by Non-Market Establishments</t>
  </si>
  <si>
    <t>Sale of goods and fees for services</t>
  </si>
  <si>
    <t>Sale of Tender Documents</t>
  </si>
  <si>
    <r>
      <t>14.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1"/>
        <color theme="1"/>
        <rFont val="Times New Roman"/>
        <family val="1"/>
      </rPr>
      <t>Sale of Goods and Services</t>
    </r>
  </si>
  <si>
    <t>Descriptions</t>
  </si>
  <si>
    <t>Contributions from Government Employees to Social and Welfare Schemes within Government</t>
  </si>
  <si>
    <t>Total Contributions</t>
  </si>
  <si>
    <r>
      <t>15.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Social, Security Benefits</t>
    </r>
  </si>
  <si>
    <t>Disbursement to Exchequer Account</t>
  </si>
  <si>
    <t xml:space="preserve">Total </t>
  </si>
  <si>
    <r>
      <t>16.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Disbursement to Exchequer Account</t>
    </r>
  </si>
  <si>
    <t>Gain or loss on foreign exchange transactions</t>
  </si>
  <si>
    <t>Gain or loss on balances in foreign exchanges</t>
  </si>
  <si>
    <r>
      <t>Total</t>
    </r>
    <r>
      <rPr>
        <sz val="12"/>
        <color theme="1"/>
        <rFont val="Times New Roman"/>
        <family val="1"/>
      </rPr>
      <t xml:space="preserve"> </t>
    </r>
  </si>
  <si>
    <r>
      <t>17.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Gain/Loss on Foreign Exchange Transactions</t>
    </r>
  </si>
  <si>
    <t>Name of Bank, Account No. &amp; currency</t>
  </si>
  <si>
    <t>Amount in bank account currency</t>
  </si>
  <si>
    <t>Exc. rate (if in foreign currency)</t>
  </si>
  <si>
    <t>Period Ended</t>
  </si>
  <si>
    <r>
      <t>Opening Statement 1</t>
    </r>
    <r>
      <rPr>
        <b/>
        <vertAlign val="superscript"/>
        <sz val="12"/>
        <color rgb="FF000000"/>
        <rFont val="Times New Roman"/>
        <family val="1"/>
      </rPr>
      <t>st</t>
    </r>
    <r>
      <rPr>
        <b/>
        <sz val="12"/>
        <color rgb="FF000000"/>
        <rFont val="Times New Roman"/>
        <family val="1"/>
      </rPr>
      <t xml:space="preserve"> July 2024</t>
    </r>
  </si>
  <si>
    <r>
      <t>18.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1"/>
        <color theme="1"/>
        <rFont val="Times New Roman"/>
        <family val="1"/>
      </rPr>
      <t>Cash and Cash Equivalents</t>
    </r>
  </si>
  <si>
    <t>Other Taxes</t>
  </si>
  <si>
    <t>Miscellaneous Receipts</t>
  </si>
  <si>
    <t> Total</t>
  </si>
  <si>
    <r>
      <t>19.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Receivables from non-exchange transactions</t>
    </r>
  </si>
  <si>
    <r>
      <t>20.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Receivables from exchange transactions</t>
    </r>
  </si>
  <si>
    <t>Balance b/f at the beginning of the quarter</t>
  </si>
  <si>
    <t>Amounts disbursed to Exchequer during the quarter</t>
  </si>
  <si>
    <t>Balance c/d at the end of the quarter</t>
  </si>
  <si>
    <r>
      <t>21.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Times New Roman"/>
        <family val="1"/>
      </rPr>
      <t>Payables- Due to Exchequer</t>
    </r>
  </si>
  <si>
    <t>Revenue from non exchange</t>
  </si>
  <si>
    <t>Revenue from exchange</t>
  </si>
  <si>
    <r>
      <t>22.</t>
    </r>
    <r>
      <rPr>
        <b/>
        <sz val="7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Times New Roman"/>
        <family val="1"/>
      </rPr>
      <t>Revenue</t>
    </r>
    <r>
      <rPr>
        <b/>
        <sz val="11"/>
        <color theme="1"/>
        <rFont val="Times New Roman"/>
        <family val="1"/>
      </rPr>
      <t xml:space="preserve"> Paid In Advance</t>
    </r>
  </si>
  <si>
    <t>Quarter 1</t>
  </si>
  <si>
    <t>Quarter 2</t>
  </si>
  <si>
    <t>Quarter 3</t>
  </si>
  <si>
    <t>Quarter 4</t>
  </si>
  <si>
    <t>Cumulative</t>
  </si>
  <si>
    <t>Ksh</t>
  </si>
  <si>
    <t> Sub-total</t>
  </si>
  <si>
    <t>Surplus/Deficit for the period</t>
  </si>
  <si>
    <t>Appendix 1: Statement of Financial Performance per Quarter</t>
  </si>
  <si>
    <t>Statement of Financial Performance for the period ended Sep/Dec/Mar/Jun 20xx</t>
  </si>
  <si>
    <t>USD</t>
  </si>
  <si>
    <t>Amounts billed during the quarter</t>
  </si>
  <si>
    <t>(cashflow should be derived from the actual receipts and disbursements)</t>
  </si>
  <si>
    <t>Payables - received due  for disbursment</t>
  </si>
  <si>
    <t>xx</t>
  </si>
  <si>
    <t>Payables- not yet received and not disbursed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</si>
</sst>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7"/>
      <color theme="1"/>
      <name val="Times New Roman"/>
      <family val="1"/>
    </font>
    <font>
      <b/>
      <sz val="11"/>
      <color rgb="FF231F20"/>
      <name val="Times New Roman"/>
      <family val="1"/>
    </font>
    <font>
      <b/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indent="4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6"/>
    </xf>
    <xf numFmtId="0" fontId="4" fillId="0" borderId="0" xfId="0" applyFont="1" applyAlignment="1">
      <alignment horizontal="left" vertical="center" indent="6"/>
    </xf>
    <xf numFmtId="0" fontId="16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4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19" fillId="2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13" fillId="0" borderId="6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165" fontId="13" fillId="0" borderId="6" xfId="2" applyNumberFormat="1" applyFont="1" applyBorder="1" applyAlignment="1">
      <alignment horizontal="center" vertical="center"/>
    </xf>
    <xf numFmtId="165" fontId="5" fillId="0" borderId="6" xfId="2" applyNumberFormat="1" applyFont="1" applyBorder="1" applyAlignment="1">
      <alignment horizontal="center" vertical="center"/>
    </xf>
    <xf numFmtId="165" fontId="3" fillId="0" borderId="6" xfId="2" applyNumberFormat="1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center" vertical="center"/>
    </xf>
    <xf numFmtId="165" fontId="7" fillId="0" borderId="6" xfId="2" applyNumberFormat="1" applyFont="1" applyBorder="1" applyAlignment="1">
      <alignment horizontal="center" vertical="center"/>
    </xf>
    <xf numFmtId="165" fontId="6" fillId="0" borderId="6" xfId="2" applyNumberFormat="1" applyFont="1" applyBorder="1" applyAlignment="1">
      <alignment horizontal="center" vertical="center"/>
    </xf>
    <xf numFmtId="165" fontId="2" fillId="0" borderId="6" xfId="2" applyNumberFormat="1" applyFont="1" applyBorder="1" applyAlignment="1">
      <alignment vertical="center"/>
    </xf>
    <xf numFmtId="0" fontId="21" fillId="2" borderId="6" xfId="0" applyFont="1" applyFill="1" applyBorder="1" applyAlignment="1">
      <alignment horizontal="center" vertical="center"/>
    </xf>
    <xf numFmtId="165" fontId="19" fillId="0" borderId="6" xfId="2" applyNumberFormat="1" applyFont="1" applyBorder="1" applyAlignment="1">
      <alignment horizontal="center" vertical="center"/>
    </xf>
    <xf numFmtId="165" fontId="14" fillId="0" borderId="6" xfId="2" applyNumberFormat="1" applyFont="1" applyBorder="1" applyAlignment="1">
      <alignment horizontal="center" vertical="center"/>
    </xf>
    <xf numFmtId="165" fontId="0" fillId="0" borderId="0" xfId="0" applyNumberFormat="1"/>
    <xf numFmtId="165" fontId="7" fillId="0" borderId="6" xfId="2" applyNumberFormat="1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0" fontId="22" fillId="0" borderId="0" xfId="0" applyFont="1"/>
    <xf numFmtId="0" fontId="19" fillId="0" borderId="0" xfId="0" applyFont="1" applyFill="1" applyBorder="1" applyAlignment="1">
      <alignment vertical="center" wrapText="1"/>
    </xf>
    <xf numFmtId="0" fontId="22" fillId="0" borderId="7" xfId="0" applyFont="1" applyBorder="1"/>
    <xf numFmtId="0" fontId="0" fillId="0" borderId="0" xfId="0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A1DF-68AB-FB40-BCDE-D7EDCA736D9A}">
  <dimension ref="B2:D31"/>
  <sheetViews>
    <sheetView topLeftCell="A6" workbookViewId="0">
      <selection activeCell="G27" sqref="G27"/>
    </sheetView>
  </sheetViews>
  <sheetFormatPr baseColWidth="10" defaultRowHeight="16" x14ac:dyDescent="0.2"/>
  <cols>
    <col min="2" max="2" width="42.33203125" customWidth="1"/>
    <col min="4" max="4" width="27.1640625" customWidth="1"/>
  </cols>
  <sheetData>
    <row r="2" spans="2:4" ht="20" x14ac:dyDescent="0.2">
      <c r="B2" s="74" t="s">
        <v>209</v>
      </c>
    </row>
    <row r="3" spans="2:4" x14ac:dyDescent="0.2">
      <c r="B3" s="13"/>
    </row>
    <row r="4" spans="2:4" ht="17" thickBot="1" x14ac:dyDescent="0.25">
      <c r="B4" s="13"/>
    </row>
    <row r="5" spans="2:4" x14ac:dyDescent="0.2">
      <c r="B5" s="58" t="s">
        <v>0</v>
      </c>
      <c r="C5" s="60" t="s">
        <v>1</v>
      </c>
      <c r="D5" s="1" t="s">
        <v>2</v>
      </c>
    </row>
    <row r="6" spans="2:4" ht="17" thickBot="1" x14ac:dyDescent="0.25">
      <c r="B6" s="59"/>
      <c r="C6" s="61"/>
      <c r="D6" s="2" t="s">
        <v>3</v>
      </c>
    </row>
    <row r="7" spans="2:4" ht="17" thickBot="1" x14ac:dyDescent="0.25">
      <c r="B7" s="3"/>
      <c r="C7" s="4"/>
      <c r="D7" s="2" t="s">
        <v>4</v>
      </c>
    </row>
    <row r="8" spans="2:4" ht="17" thickBot="1" x14ac:dyDescent="0.25">
      <c r="B8" s="5" t="s">
        <v>5</v>
      </c>
      <c r="C8" s="6"/>
      <c r="D8" s="6"/>
    </row>
    <row r="9" spans="2:4" ht="17" thickBot="1" x14ac:dyDescent="0.25">
      <c r="B9" s="7" t="s">
        <v>6</v>
      </c>
      <c r="C9" s="8">
        <v>4</v>
      </c>
      <c r="D9" s="79">
        <f>Notes!C11</f>
        <v>6</v>
      </c>
    </row>
    <row r="10" spans="2:4" ht="17" thickBot="1" x14ac:dyDescent="0.25">
      <c r="B10" s="7" t="s">
        <v>7</v>
      </c>
      <c r="C10" s="8">
        <v>5</v>
      </c>
      <c r="D10" s="79">
        <f>Notes!C22</f>
        <v>4</v>
      </c>
    </row>
    <row r="11" spans="2:4" ht="17" thickBot="1" x14ac:dyDescent="0.25">
      <c r="B11" s="7" t="s">
        <v>8</v>
      </c>
      <c r="C11" s="8">
        <v>6</v>
      </c>
      <c r="D11" s="79">
        <f>Notes!C38</f>
        <v>15</v>
      </c>
    </row>
    <row r="12" spans="2:4" ht="17" thickBot="1" x14ac:dyDescent="0.25">
      <c r="B12" s="7" t="s">
        <v>9</v>
      </c>
      <c r="C12" s="8">
        <v>7</v>
      </c>
      <c r="D12" s="79">
        <f>Notes!C48</f>
        <v>4</v>
      </c>
    </row>
    <row r="13" spans="2:4" ht="17" thickBot="1" x14ac:dyDescent="0.25">
      <c r="B13" s="7" t="s">
        <v>10</v>
      </c>
      <c r="C13" s="8">
        <v>8</v>
      </c>
      <c r="D13" s="79">
        <f>Notes!C56</f>
        <v>1</v>
      </c>
    </row>
    <row r="14" spans="2:4" ht="17" thickBot="1" x14ac:dyDescent="0.25">
      <c r="B14" s="7" t="s">
        <v>11</v>
      </c>
      <c r="C14" s="8">
        <v>9</v>
      </c>
      <c r="D14" s="79">
        <f>Notes!C66</f>
        <v>21</v>
      </c>
    </row>
    <row r="15" spans="2:4" ht="17" thickBot="1" x14ac:dyDescent="0.25">
      <c r="B15" s="7" t="s">
        <v>12</v>
      </c>
      <c r="C15" s="8">
        <v>10</v>
      </c>
      <c r="D15" s="79">
        <f>Notes!C76</f>
        <v>5</v>
      </c>
    </row>
    <row r="16" spans="2:4" ht="17" thickBot="1" x14ac:dyDescent="0.25">
      <c r="B16" s="7" t="s">
        <v>13</v>
      </c>
      <c r="C16" s="8">
        <v>11</v>
      </c>
      <c r="D16" s="79">
        <f>Notes!C86</f>
        <v>1</v>
      </c>
    </row>
    <row r="17" spans="2:4" ht="17" thickBot="1" x14ac:dyDescent="0.25">
      <c r="B17" s="5" t="s">
        <v>14</v>
      </c>
      <c r="C17" s="6"/>
      <c r="D17" s="80">
        <f>SUM(D9:D16)</f>
        <v>57</v>
      </c>
    </row>
    <row r="18" spans="2:4" ht="17" thickBot="1" x14ac:dyDescent="0.25">
      <c r="B18" s="5" t="s">
        <v>16</v>
      </c>
      <c r="C18" s="6"/>
      <c r="D18" s="81"/>
    </row>
    <row r="19" spans="2:4" ht="17" thickBot="1" x14ac:dyDescent="0.25">
      <c r="B19" s="7" t="s">
        <v>17</v>
      </c>
      <c r="C19" s="8">
        <v>12</v>
      </c>
      <c r="D19" s="79">
        <f>Notes!C101</f>
        <v>35</v>
      </c>
    </row>
    <row r="20" spans="2:4" ht="17" thickBot="1" x14ac:dyDescent="0.25">
      <c r="B20" s="7" t="s">
        <v>18</v>
      </c>
      <c r="C20" s="8">
        <v>13</v>
      </c>
      <c r="D20" s="79">
        <f>Notes!C120</f>
        <v>90</v>
      </c>
    </row>
    <row r="21" spans="2:4" ht="17" thickBot="1" x14ac:dyDescent="0.25">
      <c r="B21" s="7" t="s">
        <v>19</v>
      </c>
      <c r="C21" s="8">
        <v>14</v>
      </c>
      <c r="D21" s="79">
        <f>Notes!C161</f>
        <v>157</v>
      </c>
    </row>
    <row r="22" spans="2:4" ht="17" thickBot="1" x14ac:dyDescent="0.25">
      <c r="B22" s="7" t="s">
        <v>20</v>
      </c>
      <c r="C22" s="8">
        <v>15</v>
      </c>
      <c r="D22" s="79">
        <f>Notes!C170</f>
        <v>3</v>
      </c>
    </row>
    <row r="23" spans="2:4" ht="17" thickBot="1" x14ac:dyDescent="0.25">
      <c r="B23" s="5" t="s">
        <v>21</v>
      </c>
      <c r="C23" s="11"/>
      <c r="D23" s="80">
        <f>SUM(D19:D22)</f>
        <v>285</v>
      </c>
    </row>
    <row r="24" spans="2:4" ht="17" thickBot="1" x14ac:dyDescent="0.25">
      <c r="B24" s="5" t="s">
        <v>22</v>
      </c>
      <c r="C24" s="6"/>
      <c r="D24" s="80">
        <f>D17+D23</f>
        <v>342</v>
      </c>
    </row>
    <row r="25" spans="2:4" ht="17" thickBot="1" x14ac:dyDescent="0.25">
      <c r="B25" s="5"/>
      <c r="C25" s="8"/>
      <c r="D25" s="80"/>
    </row>
    <row r="26" spans="2:4" ht="17" thickBot="1" x14ac:dyDescent="0.25">
      <c r="B26" s="5" t="s">
        <v>23</v>
      </c>
      <c r="C26" s="6"/>
      <c r="D26" s="81"/>
    </row>
    <row r="27" spans="2:4" ht="17" thickBot="1" x14ac:dyDescent="0.25">
      <c r="B27" s="7" t="s">
        <v>24</v>
      </c>
      <c r="C27" s="8">
        <v>16</v>
      </c>
      <c r="D27" s="79">
        <f>-Notes!C179</f>
        <v>-268</v>
      </c>
    </row>
    <row r="28" spans="2:4" ht="17" thickBot="1" x14ac:dyDescent="0.25">
      <c r="B28" s="5" t="s">
        <v>25</v>
      </c>
      <c r="C28" s="6"/>
      <c r="D28" s="80">
        <f>SUM(D27)</f>
        <v>-268</v>
      </c>
    </row>
    <row r="29" spans="2:4" ht="17" thickBot="1" x14ac:dyDescent="0.25">
      <c r="B29" s="5" t="s">
        <v>26</v>
      </c>
      <c r="C29" s="6"/>
      <c r="D29" s="81"/>
    </row>
    <row r="30" spans="2:4" ht="17" thickBot="1" x14ac:dyDescent="0.25">
      <c r="B30" s="7" t="s">
        <v>27</v>
      </c>
      <c r="C30" s="8">
        <v>17</v>
      </c>
      <c r="D30" s="79">
        <f>Notes!C189</f>
        <v>11</v>
      </c>
    </row>
    <row r="31" spans="2:4" ht="17" thickBot="1" x14ac:dyDescent="0.25">
      <c r="B31" s="5" t="s">
        <v>28</v>
      </c>
      <c r="C31" s="8"/>
      <c r="D31" s="80">
        <f>D24+D28+D30</f>
        <v>85</v>
      </c>
    </row>
  </sheetData>
  <mergeCells count="2"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BBDF-34D1-B845-95F1-2801A9E76B06}">
  <dimension ref="A2:D23"/>
  <sheetViews>
    <sheetView workbookViewId="0">
      <selection activeCell="A23" sqref="A23"/>
    </sheetView>
  </sheetViews>
  <sheetFormatPr baseColWidth="10" defaultRowHeight="16" x14ac:dyDescent="0.2"/>
  <cols>
    <col min="1" max="1" width="39.6640625" customWidth="1"/>
    <col min="2" max="2" width="8.6640625" customWidth="1"/>
    <col min="3" max="4" width="21.83203125" customWidth="1"/>
  </cols>
  <sheetData>
    <row r="2" spans="1:4" ht="17" thickBot="1" x14ac:dyDescent="0.25">
      <c r="A2" s="23" t="s">
        <v>46</v>
      </c>
    </row>
    <row r="3" spans="1:4" ht="46" thickBot="1" x14ac:dyDescent="0.25">
      <c r="A3" s="14" t="s">
        <v>0</v>
      </c>
      <c r="B3" s="15" t="s">
        <v>33</v>
      </c>
      <c r="C3" s="22" t="s">
        <v>34</v>
      </c>
      <c r="D3" s="22" t="s">
        <v>35</v>
      </c>
    </row>
    <row r="4" spans="1:4" ht="17" thickBot="1" x14ac:dyDescent="0.25">
      <c r="A4" s="17"/>
      <c r="B4" s="2"/>
      <c r="C4" s="2" t="s">
        <v>4</v>
      </c>
      <c r="D4" s="2" t="s">
        <v>4</v>
      </c>
    </row>
    <row r="5" spans="1:4" ht="17" thickBot="1" x14ac:dyDescent="0.25">
      <c r="A5" s="18" t="s">
        <v>36</v>
      </c>
      <c r="B5" s="19"/>
      <c r="C5" s="6"/>
      <c r="D5" s="6"/>
    </row>
    <row r="6" spans="1:4" ht="17" thickBot="1" x14ac:dyDescent="0.25">
      <c r="A6" s="20" t="s">
        <v>37</v>
      </c>
      <c r="B6" s="21">
        <v>18</v>
      </c>
      <c r="C6" s="79">
        <f>Notes!E200</f>
        <v>150</v>
      </c>
      <c r="D6" s="79">
        <f>Notes!F200</f>
        <v>125</v>
      </c>
    </row>
    <row r="7" spans="1:4" ht="17" thickBot="1" x14ac:dyDescent="0.25">
      <c r="A7" s="20" t="s">
        <v>38</v>
      </c>
      <c r="B7" s="21">
        <v>19</v>
      </c>
      <c r="C7" s="79">
        <f>Notes!C216</f>
        <v>46</v>
      </c>
      <c r="D7" s="79">
        <f>Notes!D216</f>
        <v>34</v>
      </c>
    </row>
    <row r="8" spans="1:4" ht="17" thickBot="1" x14ac:dyDescent="0.25">
      <c r="A8" s="20" t="s">
        <v>39</v>
      </c>
      <c r="B8" s="21">
        <v>20</v>
      </c>
      <c r="C8" s="79">
        <f>Notes!C229</f>
        <v>51</v>
      </c>
      <c r="D8" s="79">
        <f>Notes!D229</f>
        <v>27</v>
      </c>
    </row>
    <row r="9" spans="1:4" ht="17" thickBot="1" x14ac:dyDescent="0.25">
      <c r="A9" s="18" t="s">
        <v>40</v>
      </c>
      <c r="B9" s="21"/>
      <c r="C9" s="80">
        <f>SUM(C6:C8)</f>
        <v>247</v>
      </c>
      <c r="D9" s="80">
        <f>SUM(D6:D8)</f>
        <v>186</v>
      </c>
    </row>
    <row r="10" spans="1:4" ht="17" thickBot="1" x14ac:dyDescent="0.25">
      <c r="A10" s="18"/>
      <c r="B10" s="21"/>
      <c r="C10" s="80"/>
      <c r="D10" s="80"/>
    </row>
    <row r="11" spans="1:4" ht="17" thickBot="1" x14ac:dyDescent="0.25">
      <c r="A11" s="18" t="s">
        <v>41</v>
      </c>
      <c r="B11" s="21"/>
      <c r="C11" s="80">
        <f>SUM(C9)</f>
        <v>247</v>
      </c>
      <c r="D11" s="80">
        <f>SUM(D9)</f>
        <v>186</v>
      </c>
    </row>
    <row r="12" spans="1:4" ht="17" thickBot="1" x14ac:dyDescent="0.25">
      <c r="A12" s="18"/>
      <c r="B12" s="21"/>
      <c r="C12" s="80"/>
      <c r="D12" s="80"/>
    </row>
    <row r="13" spans="1:4" ht="17" thickBot="1" x14ac:dyDescent="0.25">
      <c r="A13" s="18" t="s">
        <v>42</v>
      </c>
      <c r="B13" s="21"/>
      <c r="C13" s="80"/>
      <c r="D13" s="80"/>
    </row>
    <row r="14" spans="1:4" ht="17" thickBot="1" x14ac:dyDescent="0.25">
      <c r="A14" s="20" t="s">
        <v>43</v>
      </c>
      <c r="B14" s="21">
        <v>21</v>
      </c>
      <c r="C14" s="79">
        <f>Notes!C240</f>
        <v>85</v>
      </c>
      <c r="D14" s="79">
        <f>Notes!C237</f>
        <v>11</v>
      </c>
    </row>
    <row r="15" spans="1:4" ht="17" thickBot="1" x14ac:dyDescent="0.25">
      <c r="A15" s="20" t="s">
        <v>44</v>
      </c>
      <c r="B15" s="21">
        <v>22</v>
      </c>
      <c r="C15" s="79">
        <f>Notes!C256</f>
        <v>162</v>
      </c>
      <c r="D15" s="79">
        <f>Notes!D256</f>
        <v>175</v>
      </c>
    </row>
    <row r="16" spans="1:4" ht="17" thickBot="1" x14ac:dyDescent="0.25">
      <c r="A16" s="18" t="s">
        <v>45</v>
      </c>
      <c r="B16" s="19"/>
      <c r="C16" s="80">
        <f>SUM(C14:C15)</f>
        <v>247</v>
      </c>
      <c r="D16" s="80">
        <f>SUM(D14:D15)</f>
        <v>186</v>
      </c>
    </row>
    <row r="19" spans="3:4" x14ac:dyDescent="0.2">
      <c r="C19" s="85">
        <f>C11-C16</f>
        <v>0</v>
      </c>
      <c r="D19" s="85">
        <f>D11-D16</f>
        <v>0</v>
      </c>
    </row>
    <row r="23" spans="3:4" x14ac:dyDescent="0.2">
      <c r="D23" s="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7F03E-F701-C549-8E03-E779FA0679A6}">
  <dimension ref="A2:C33"/>
  <sheetViews>
    <sheetView topLeftCell="A15" workbookViewId="0">
      <selection activeCell="D20" sqref="D20"/>
    </sheetView>
  </sheetViews>
  <sheetFormatPr baseColWidth="10" defaultRowHeight="16" x14ac:dyDescent="0.2"/>
  <cols>
    <col min="1" max="1" width="37.83203125" customWidth="1"/>
    <col min="3" max="3" width="25.5" customWidth="1"/>
  </cols>
  <sheetData>
    <row r="2" spans="1:3" ht="17" thickBot="1" x14ac:dyDescent="0.25">
      <c r="A2" s="25" t="s">
        <v>64</v>
      </c>
    </row>
    <row r="3" spans="1:3" x14ac:dyDescent="0.2">
      <c r="A3" s="58" t="s">
        <v>0</v>
      </c>
      <c r="B3" s="60" t="s">
        <v>33</v>
      </c>
      <c r="C3" s="1" t="s">
        <v>2</v>
      </c>
    </row>
    <row r="4" spans="1:3" ht="17" thickBot="1" x14ac:dyDescent="0.25">
      <c r="A4" s="59"/>
      <c r="B4" s="61"/>
      <c r="C4" s="2" t="s">
        <v>47</v>
      </c>
    </row>
    <row r="5" spans="1:3" ht="17" thickBot="1" x14ac:dyDescent="0.25">
      <c r="A5" s="3"/>
      <c r="B5" s="4"/>
      <c r="C5" s="2" t="s">
        <v>4</v>
      </c>
    </row>
    <row r="6" spans="1:3" ht="17" thickBot="1" x14ac:dyDescent="0.25">
      <c r="A6" s="18" t="s">
        <v>48</v>
      </c>
      <c r="B6" s="21"/>
      <c r="C6" s="21"/>
    </row>
    <row r="7" spans="1:3" ht="17" thickBot="1" x14ac:dyDescent="0.25">
      <c r="A7" s="18" t="s">
        <v>49</v>
      </c>
      <c r="B7" s="21"/>
      <c r="C7" s="21"/>
    </row>
    <row r="8" spans="1:3" ht="17" thickBot="1" x14ac:dyDescent="0.25">
      <c r="A8" s="20" t="s">
        <v>6</v>
      </c>
      <c r="B8" s="21"/>
      <c r="C8" s="21"/>
    </row>
    <row r="9" spans="1:3" ht="17" thickBot="1" x14ac:dyDescent="0.25">
      <c r="A9" s="20" t="s">
        <v>7</v>
      </c>
      <c r="B9" s="21"/>
      <c r="C9" s="21"/>
    </row>
    <row r="10" spans="1:3" ht="17" thickBot="1" x14ac:dyDescent="0.25">
      <c r="A10" s="20" t="s">
        <v>8</v>
      </c>
      <c r="B10" s="21"/>
      <c r="C10" s="21"/>
    </row>
    <row r="11" spans="1:3" ht="17" thickBot="1" x14ac:dyDescent="0.25">
      <c r="A11" s="20" t="s">
        <v>50</v>
      </c>
      <c r="B11" s="21"/>
      <c r="C11" s="21"/>
    </row>
    <row r="12" spans="1:3" ht="17" thickBot="1" x14ac:dyDescent="0.25">
      <c r="A12" s="20" t="s">
        <v>51</v>
      </c>
      <c r="B12" s="21"/>
      <c r="C12" s="21"/>
    </row>
    <row r="13" spans="1:3" ht="17" thickBot="1" x14ac:dyDescent="0.25">
      <c r="A13" s="20" t="s">
        <v>52</v>
      </c>
      <c r="B13" s="21"/>
      <c r="C13" s="21"/>
    </row>
    <row r="14" spans="1:3" ht="17" thickBot="1" x14ac:dyDescent="0.25">
      <c r="A14" s="20" t="s">
        <v>12</v>
      </c>
      <c r="B14" s="21"/>
      <c r="C14" s="21"/>
    </row>
    <row r="15" spans="1:3" ht="17" thickBot="1" x14ac:dyDescent="0.25">
      <c r="A15" s="7" t="s">
        <v>53</v>
      </c>
      <c r="B15" s="21"/>
      <c r="C15" s="21"/>
    </row>
    <row r="16" spans="1:3" ht="17" thickBot="1" x14ac:dyDescent="0.25">
      <c r="A16" s="20" t="s">
        <v>54</v>
      </c>
      <c r="B16" s="21"/>
      <c r="C16" s="21"/>
    </row>
    <row r="17" spans="1:3" ht="17" thickBot="1" x14ac:dyDescent="0.25">
      <c r="A17" s="20" t="s">
        <v>55</v>
      </c>
      <c r="B17" s="21"/>
      <c r="C17" s="21"/>
    </row>
    <row r="18" spans="1:3" ht="17" thickBot="1" x14ac:dyDescent="0.25">
      <c r="A18" s="20" t="s">
        <v>19</v>
      </c>
      <c r="B18" s="21"/>
      <c r="C18" s="21"/>
    </row>
    <row r="19" spans="1:3" ht="17" thickBot="1" x14ac:dyDescent="0.25">
      <c r="A19" s="20" t="s">
        <v>56</v>
      </c>
      <c r="B19" s="21"/>
      <c r="C19" s="21"/>
    </row>
    <row r="20" spans="1:3" ht="17" thickBot="1" x14ac:dyDescent="0.25">
      <c r="A20" s="5" t="s">
        <v>57</v>
      </c>
      <c r="B20" s="21"/>
      <c r="C20" s="19">
        <f>SUM(C8:C19)</f>
        <v>0</v>
      </c>
    </row>
    <row r="21" spans="1:3" ht="17" thickBot="1" x14ac:dyDescent="0.25">
      <c r="A21" s="24"/>
      <c r="B21" s="21"/>
      <c r="C21" s="6"/>
    </row>
    <row r="22" spans="1:3" ht="17" thickBot="1" x14ac:dyDescent="0.25">
      <c r="A22" s="18" t="s">
        <v>58</v>
      </c>
      <c r="B22" s="21"/>
      <c r="C22" s="19"/>
    </row>
    <row r="23" spans="1:3" ht="17" thickBot="1" x14ac:dyDescent="0.25">
      <c r="A23" s="20" t="s">
        <v>59</v>
      </c>
      <c r="B23" s="21"/>
      <c r="C23" s="21"/>
    </row>
    <row r="24" spans="1:3" ht="17" thickBot="1" x14ac:dyDescent="0.25">
      <c r="A24" s="18" t="s">
        <v>60</v>
      </c>
      <c r="B24" s="21"/>
      <c r="C24" s="19">
        <f>SUM(C23)</f>
        <v>0</v>
      </c>
    </row>
    <row r="25" spans="1:3" ht="17" thickBot="1" x14ac:dyDescent="0.25">
      <c r="A25" s="18"/>
      <c r="B25" s="21"/>
      <c r="C25" s="19"/>
    </row>
    <row r="26" spans="1:3" ht="17" thickBot="1" x14ac:dyDescent="0.25">
      <c r="A26" s="18" t="s">
        <v>61</v>
      </c>
      <c r="B26" s="21"/>
      <c r="C26" s="19">
        <f>C20-C24</f>
        <v>0</v>
      </c>
    </row>
    <row r="27" spans="1:3" ht="17" thickBot="1" x14ac:dyDescent="0.25">
      <c r="A27" s="18"/>
      <c r="B27" s="21"/>
      <c r="C27" s="19"/>
    </row>
    <row r="28" spans="1:3" ht="17" thickBot="1" x14ac:dyDescent="0.25">
      <c r="A28" s="20" t="s">
        <v>62</v>
      </c>
      <c r="B28" s="21">
        <v>18</v>
      </c>
      <c r="C28" s="21">
        <f>Notes!E200</f>
        <v>150</v>
      </c>
    </row>
    <row r="29" spans="1:3" ht="17" thickBot="1" x14ac:dyDescent="0.25">
      <c r="A29" s="18" t="s">
        <v>63</v>
      </c>
      <c r="B29" s="21">
        <v>18</v>
      </c>
      <c r="C29" s="19">
        <f>Notes!F200</f>
        <v>125</v>
      </c>
    </row>
    <row r="33" spans="1:1" x14ac:dyDescent="0.2">
      <c r="A33" s="88" t="s">
        <v>212</v>
      </c>
    </row>
  </sheetData>
  <mergeCells count="2"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ED40-0E89-D049-9F28-4BFA079A6792}">
  <dimension ref="A2:F23"/>
  <sheetViews>
    <sheetView topLeftCell="A3" workbookViewId="0">
      <selection activeCell="E19" sqref="E19"/>
    </sheetView>
  </sheetViews>
  <sheetFormatPr baseColWidth="10" defaultRowHeight="16" x14ac:dyDescent="0.2"/>
  <cols>
    <col min="1" max="1" width="39.5" customWidth="1"/>
    <col min="2" max="2" width="13.1640625" customWidth="1"/>
    <col min="3" max="3" width="16.5" customWidth="1"/>
    <col min="4" max="4" width="14.83203125" customWidth="1"/>
    <col min="5" max="5" width="12.5" customWidth="1"/>
    <col min="6" max="6" width="14.5" customWidth="1"/>
  </cols>
  <sheetData>
    <row r="2" spans="1:6" ht="17" thickBot="1" x14ac:dyDescent="0.25">
      <c r="A2" s="31" t="s">
        <v>74</v>
      </c>
    </row>
    <row r="3" spans="1:6" x14ac:dyDescent="0.2">
      <c r="A3" s="58" t="s">
        <v>0</v>
      </c>
      <c r="B3" s="62" t="s">
        <v>65</v>
      </c>
      <c r="C3" s="62" t="s">
        <v>66</v>
      </c>
      <c r="D3" s="60" t="s">
        <v>67</v>
      </c>
      <c r="E3" s="60" t="s">
        <v>68</v>
      </c>
      <c r="F3" s="1" t="s">
        <v>69</v>
      </c>
    </row>
    <row r="4" spans="1:6" ht="17" thickBot="1" x14ac:dyDescent="0.25">
      <c r="A4" s="59"/>
      <c r="B4" s="63"/>
      <c r="C4" s="63"/>
      <c r="D4" s="61"/>
      <c r="E4" s="61"/>
      <c r="F4" s="2" t="s">
        <v>70</v>
      </c>
    </row>
    <row r="5" spans="1:6" ht="17" thickBot="1" x14ac:dyDescent="0.25">
      <c r="A5" s="3"/>
      <c r="B5" s="27" t="s">
        <v>4</v>
      </c>
      <c r="C5" s="27" t="s">
        <v>4</v>
      </c>
      <c r="D5" s="2" t="s">
        <v>4</v>
      </c>
      <c r="E5" s="2" t="s">
        <v>4</v>
      </c>
      <c r="F5" s="4"/>
    </row>
    <row r="6" spans="1:6" ht="17" thickBot="1" x14ac:dyDescent="0.25">
      <c r="A6" s="18" t="s">
        <v>29</v>
      </c>
      <c r="B6" s="28"/>
      <c r="C6" s="28"/>
      <c r="D6" s="21"/>
      <c r="E6" s="21"/>
      <c r="F6" s="21"/>
    </row>
    <row r="7" spans="1:6" ht="17" thickBot="1" x14ac:dyDescent="0.25">
      <c r="A7" s="7" t="s">
        <v>6</v>
      </c>
      <c r="B7" s="28"/>
      <c r="C7" s="28"/>
      <c r="D7" s="21">
        <v>2</v>
      </c>
      <c r="E7" s="21"/>
      <c r="F7" s="57">
        <f>E7/D7</f>
        <v>0</v>
      </c>
    </row>
    <row r="8" spans="1:6" ht="17" thickBot="1" x14ac:dyDescent="0.25">
      <c r="A8" s="7" t="s">
        <v>7</v>
      </c>
      <c r="B8" s="28"/>
      <c r="C8" s="28"/>
      <c r="D8" s="21"/>
      <c r="E8" s="21"/>
      <c r="F8" s="57" t="e">
        <f>E8/D8</f>
        <v>#DIV/0!</v>
      </c>
    </row>
    <row r="9" spans="1:6" ht="17" thickBot="1" x14ac:dyDescent="0.25">
      <c r="A9" s="7" t="s">
        <v>8</v>
      </c>
      <c r="B9" s="28"/>
      <c r="C9" s="28"/>
      <c r="D9" s="21">
        <v>3</v>
      </c>
      <c r="E9" s="21"/>
      <c r="F9" s="57">
        <f t="shared" ref="F9:F15" si="0">E9/D9</f>
        <v>0</v>
      </c>
    </row>
    <row r="10" spans="1:6" ht="17" thickBot="1" x14ac:dyDescent="0.25">
      <c r="A10" s="7" t="s">
        <v>9</v>
      </c>
      <c r="B10" s="28"/>
      <c r="C10" s="28"/>
      <c r="D10" s="21">
        <v>4</v>
      </c>
      <c r="E10" s="21"/>
      <c r="F10" s="57">
        <f t="shared" si="0"/>
        <v>0</v>
      </c>
    </row>
    <row r="11" spans="1:6" ht="17" thickBot="1" x14ac:dyDescent="0.25">
      <c r="A11" s="7" t="s">
        <v>10</v>
      </c>
      <c r="B11" s="28"/>
      <c r="C11" s="28"/>
      <c r="D11" s="21">
        <v>5</v>
      </c>
      <c r="E11" s="21"/>
      <c r="F11" s="57">
        <f t="shared" si="0"/>
        <v>0</v>
      </c>
    </row>
    <row r="12" spans="1:6" ht="17" thickBot="1" x14ac:dyDescent="0.25">
      <c r="A12" s="7" t="s">
        <v>11</v>
      </c>
      <c r="B12" s="29"/>
      <c r="C12" s="29"/>
      <c r="D12" s="19">
        <v>5</v>
      </c>
      <c r="E12" s="19"/>
      <c r="F12" s="57">
        <f t="shared" si="0"/>
        <v>0</v>
      </c>
    </row>
    <row r="13" spans="1:6" ht="17" thickBot="1" x14ac:dyDescent="0.25">
      <c r="A13" s="7" t="s">
        <v>12</v>
      </c>
      <c r="B13" s="28"/>
      <c r="C13" s="28"/>
      <c r="D13" s="21">
        <v>5</v>
      </c>
      <c r="E13" s="21"/>
      <c r="F13" s="57">
        <f t="shared" si="0"/>
        <v>0</v>
      </c>
    </row>
    <row r="14" spans="1:6" ht="17" thickBot="1" x14ac:dyDescent="0.25">
      <c r="A14" s="7" t="s">
        <v>13</v>
      </c>
      <c r="B14" s="28"/>
      <c r="C14" s="28"/>
      <c r="D14" s="21">
        <v>5</v>
      </c>
      <c r="E14" s="21"/>
      <c r="F14" s="57">
        <f t="shared" si="0"/>
        <v>0</v>
      </c>
    </row>
    <row r="15" spans="1:6" ht="17" thickBot="1" x14ac:dyDescent="0.25">
      <c r="A15" s="5" t="s">
        <v>71</v>
      </c>
      <c r="B15" s="29">
        <f>SUM(B7:B14)</f>
        <v>0</v>
      </c>
      <c r="C15" s="29">
        <f t="shared" ref="C15" si="1">SUM(C7:C14)</f>
        <v>0</v>
      </c>
      <c r="D15" s="29">
        <f t="shared" ref="D15" si="2">SUM(D7:D14)</f>
        <v>29</v>
      </c>
      <c r="E15" s="29">
        <f t="shared" ref="E15" si="3">SUM(E7:E14)</f>
        <v>0</v>
      </c>
      <c r="F15" s="57">
        <f t="shared" si="0"/>
        <v>0</v>
      </c>
    </row>
    <row r="16" spans="1:6" ht="17" thickBot="1" x14ac:dyDescent="0.25">
      <c r="A16" s="30"/>
      <c r="B16" s="28"/>
      <c r="C16" s="28"/>
      <c r="D16" s="21"/>
      <c r="E16" s="21"/>
      <c r="F16" s="21"/>
    </row>
    <row r="17" spans="1:6" ht="17" thickBot="1" x14ac:dyDescent="0.25">
      <c r="A17" s="5" t="s">
        <v>31</v>
      </c>
      <c r="B17" s="28"/>
      <c r="C17" s="28"/>
      <c r="D17" s="21"/>
      <c r="E17" s="21"/>
      <c r="F17" s="21"/>
    </row>
    <row r="18" spans="1:6" ht="17" thickBot="1" x14ac:dyDescent="0.25">
      <c r="A18" s="7" t="s">
        <v>17</v>
      </c>
      <c r="B18" s="28"/>
      <c r="C18" s="28"/>
      <c r="D18" s="21">
        <v>5</v>
      </c>
      <c r="E18" s="21"/>
      <c r="F18" s="57">
        <f>E18/D18</f>
        <v>0</v>
      </c>
    </row>
    <row r="19" spans="1:6" ht="17" thickBot="1" x14ac:dyDescent="0.25">
      <c r="A19" s="7" t="s">
        <v>18</v>
      </c>
      <c r="B19" s="28"/>
      <c r="C19" s="28"/>
      <c r="D19" s="21">
        <v>5</v>
      </c>
      <c r="E19" s="21"/>
      <c r="F19" s="21">
        <f>E19/D19</f>
        <v>0</v>
      </c>
    </row>
    <row r="20" spans="1:6" ht="17" thickBot="1" x14ac:dyDescent="0.25">
      <c r="A20" s="7" t="s">
        <v>72</v>
      </c>
      <c r="B20" s="28"/>
      <c r="C20" s="28"/>
      <c r="D20" s="21">
        <v>5</v>
      </c>
      <c r="E20" s="21"/>
      <c r="F20" s="57">
        <f t="shared" ref="F20:F23" si="4">E20/D20</f>
        <v>0</v>
      </c>
    </row>
    <row r="21" spans="1:6" ht="17" thickBot="1" x14ac:dyDescent="0.25">
      <c r="A21" s="7" t="s">
        <v>20</v>
      </c>
      <c r="B21" s="28"/>
      <c r="C21" s="28"/>
      <c r="D21" s="21">
        <v>5</v>
      </c>
      <c r="E21" s="21"/>
      <c r="F21" s="21">
        <f t="shared" si="4"/>
        <v>0</v>
      </c>
    </row>
    <row r="22" spans="1:6" ht="17" thickBot="1" x14ac:dyDescent="0.25">
      <c r="A22" s="18" t="s">
        <v>73</v>
      </c>
      <c r="B22" s="29">
        <f>SUM(B18:B21)</f>
        <v>0</v>
      </c>
      <c r="C22" s="29">
        <f t="shared" ref="C22:E22" si="5">SUM(C18:C21)</f>
        <v>0</v>
      </c>
      <c r="D22" s="29">
        <f t="shared" si="5"/>
        <v>20</v>
      </c>
      <c r="E22" s="29">
        <f t="shared" si="5"/>
        <v>0</v>
      </c>
      <c r="F22" s="57">
        <f t="shared" si="4"/>
        <v>0</v>
      </c>
    </row>
    <row r="23" spans="1:6" ht="17" thickBot="1" x14ac:dyDescent="0.25">
      <c r="A23" s="18" t="s">
        <v>32</v>
      </c>
      <c r="B23" s="29">
        <f>B15+B22</f>
        <v>0</v>
      </c>
      <c r="C23" s="29">
        <f t="shared" ref="C23:E23" si="6">C15+C22</f>
        <v>0</v>
      </c>
      <c r="D23" s="29">
        <f t="shared" si="6"/>
        <v>49</v>
      </c>
      <c r="E23" s="29">
        <f t="shared" si="6"/>
        <v>0</v>
      </c>
      <c r="F23" s="21">
        <f t="shared" si="4"/>
        <v>0</v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03A2-BEDE-7344-AD6E-47D7A7410A7E}">
  <dimension ref="B3:F256"/>
  <sheetViews>
    <sheetView tabSelected="1" topLeftCell="A236" workbookViewId="0">
      <selection activeCell="C244" sqref="C244"/>
    </sheetView>
  </sheetViews>
  <sheetFormatPr baseColWidth="10" defaultRowHeight="16" x14ac:dyDescent="0.2"/>
  <cols>
    <col min="2" max="2" width="47.6640625" customWidth="1"/>
    <col min="3" max="3" width="19" customWidth="1"/>
    <col min="4" max="4" width="31" customWidth="1"/>
    <col min="5" max="5" width="19.33203125" customWidth="1"/>
    <col min="6" max="6" width="27.5" customWidth="1"/>
  </cols>
  <sheetData>
    <row r="3" spans="2:3" ht="17" thickBot="1" x14ac:dyDescent="0.25">
      <c r="B3" s="36" t="s">
        <v>86</v>
      </c>
    </row>
    <row r="4" spans="2:3" x14ac:dyDescent="0.2">
      <c r="B4" s="64" t="s">
        <v>0</v>
      </c>
      <c r="C4" s="26" t="s">
        <v>2</v>
      </c>
    </row>
    <row r="5" spans="2:3" ht="29" customHeight="1" thickBot="1" x14ac:dyDescent="0.25">
      <c r="B5" s="65"/>
      <c r="C5" s="27" t="s">
        <v>75</v>
      </c>
    </row>
    <row r="6" spans="2:3" ht="17" thickBot="1" x14ac:dyDescent="0.25">
      <c r="B6" s="32"/>
      <c r="C6" s="27" t="s">
        <v>4</v>
      </c>
    </row>
    <row r="7" spans="2:3" ht="30" customHeight="1" thickBot="1" x14ac:dyDescent="0.25">
      <c r="B7" s="33" t="s">
        <v>76</v>
      </c>
      <c r="C7" s="75">
        <v>2</v>
      </c>
    </row>
    <row r="8" spans="2:3" ht="33" customHeight="1" thickBot="1" x14ac:dyDescent="0.25">
      <c r="B8" s="33" t="s">
        <v>77</v>
      </c>
      <c r="C8" s="75">
        <v>2</v>
      </c>
    </row>
    <row r="9" spans="2:3" ht="50" customHeight="1" thickBot="1" x14ac:dyDescent="0.25">
      <c r="B9" s="33" t="s">
        <v>78</v>
      </c>
      <c r="C9" s="75">
        <v>2</v>
      </c>
    </row>
    <row r="10" spans="2:3" ht="17" thickBot="1" x14ac:dyDescent="0.25">
      <c r="B10" s="33" t="s">
        <v>79</v>
      </c>
      <c r="C10" s="75"/>
    </row>
    <row r="11" spans="2:3" ht="17" thickBot="1" x14ac:dyDescent="0.25">
      <c r="B11" s="34" t="s">
        <v>80</v>
      </c>
      <c r="C11" s="76">
        <f>(C7+C8+C9-C10)</f>
        <v>6</v>
      </c>
    </row>
    <row r="14" spans="2:3" ht="17" thickBot="1" x14ac:dyDescent="0.25">
      <c r="B14" s="36" t="s">
        <v>87</v>
      </c>
    </row>
    <row r="15" spans="2:3" x14ac:dyDescent="0.2">
      <c r="B15" s="64" t="s">
        <v>0</v>
      </c>
      <c r="C15" s="26" t="s">
        <v>2</v>
      </c>
    </row>
    <row r="16" spans="2:3" ht="31" thickBot="1" x14ac:dyDescent="0.25">
      <c r="B16" s="65"/>
      <c r="C16" s="27" t="s">
        <v>75</v>
      </c>
    </row>
    <row r="17" spans="2:3" ht="17" thickBot="1" x14ac:dyDescent="0.25">
      <c r="B17" s="32"/>
      <c r="C17" s="27" t="s">
        <v>4</v>
      </c>
    </row>
    <row r="18" spans="2:3" ht="17" thickBot="1" x14ac:dyDescent="0.25">
      <c r="B18" s="33" t="s">
        <v>81</v>
      </c>
      <c r="C18" s="75">
        <v>1</v>
      </c>
    </row>
    <row r="19" spans="2:3" ht="17" thickBot="1" x14ac:dyDescent="0.25">
      <c r="B19" s="33" t="s">
        <v>82</v>
      </c>
      <c r="C19" s="75">
        <v>1</v>
      </c>
    </row>
    <row r="20" spans="2:3" ht="17" thickBot="1" x14ac:dyDescent="0.25">
      <c r="B20" s="35" t="s">
        <v>83</v>
      </c>
      <c r="C20" s="75">
        <v>1</v>
      </c>
    </row>
    <row r="21" spans="2:3" ht="17" thickBot="1" x14ac:dyDescent="0.25">
      <c r="B21" s="33" t="s">
        <v>84</v>
      </c>
      <c r="C21" s="75">
        <v>1</v>
      </c>
    </row>
    <row r="22" spans="2:3" ht="17" thickBot="1" x14ac:dyDescent="0.25">
      <c r="B22" s="34" t="s">
        <v>85</v>
      </c>
      <c r="C22" s="76">
        <f>C18+C19+C20+C21</f>
        <v>4</v>
      </c>
    </row>
    <row r="25" spans="2:3" ht="17" thickBot="1" x14ac:dyDescent="0.25">
      <c r="B25" s="36" t="s">
        <v>88</v>
      </c>
    </row>
    <row r="26" spans="2:3" x14ac:dyDescent="0.2">
      <c r="B26" s="64" t="s">
        <v>0</v>
      </c>
      <c r="C26" s="26" t="s">
        <v>2</v>
      </c>
    </row>
    <row r="27" spans="2:3" ht="31" thickBot="1" x14ac:dyDescent="0.25">
      <c r="B27" s="65"/>
      <c r="C27" s="27" t="s">
        <v>75</v>
      </c>
    </row>
    <row r="28" spans="2:3" ht="17" thickBot="1" x14ac:dyDescent="0.25">
      <c r="B28" s="32"/>
      <c r="C28" s="27" t="s">
        <v>4</v>
      </c>
    </row>
    <row r="29" spans="2:3" ht="17" thickBot="1" x14ac:dyDescent="0.25">
      <c r="B29" s="33" t="s">
        <v>89</v>
      </c>
      <c r="C29" s="75">
        <v>11</v>
      </c>
    </row>
    <row r="30" spans="2:3" ht="31" thickBot="1" x14ac:dyDescent="0.25">
      <c r="B30" s="33" t="s">
        <v>90</v>
      </c>
      <c r="C30" s="75">
        <v>2</v>
      </c>
    </row>
    <row r="31" spans="2:3" ht="17" thickBot="1" x14ac:dyDescent="0.25">
      <c r="B31" s="33" t="s">
        <v>91</v>
      </c>
      <c r="C31" s="75">
        <v>-2</v>
      </c>
    </row>
    <row r="32" spans="2:3" ht="17" thickBot="1" x14ac:dyDescent="0.25">
      <c r="B32" s="33" t="s">
        <v>92</v>
      </c>
      <c r="C32" s="75">
        <f>-2</f>
        <v>-2</v>
      </c>
    </row>
    <row r="33" spans="2:3" ht="17" thickBot="1" x14ac:dyDescent="0.25">
      <c r="B33" s="34" t="s">
        <v>93</v>
      </c>
      <c r="C33" s="76">
        <f>SUM(C29:C32)</f>
        <v>9</v>
      </c>
    </row>
    <row r="34" spans="2:3" ht="46" thickBot="1" x14ac:dyDescent="0.25">
      <c r="B34" s="33" t="s">
        <v>94</v>
      </c>
      <c r="C34" s="75">
        <v>10</v>
      </c>
    </row>
    <row r="35" spans="2:3" ht="17" thickBot="1" x14ac:dyDescent="0.25">
      <c r="B35" s="33" t="s">
        <v>95</v>
      </c>
      <c r="C35" s="75">
        <v>-2</v>
      </c>
    </row>
    <row r="36" spans="2:3" ht="17" thickBot="1" x14ac:dyDescent="0.25">
      <c r="B36" s="33" t="s">
        <v>96</v>
      </c>
      <c r="C36" s="75">
        <v>3</v>
      </c>
    </row>
    <row r="37" spans="2:3" ht="17" thickBot="1" x14ac:dyDescent="0.25">
      <c r="B37" s="33" t="s">
        <v>97</v>
      </c>
      <c r="C37" s="75">
        <v>4</v>
      </c>
    </row>
    <row r="38" spans="2:3" ht="17" thickBot="1" x14ac:dyDescent="0.25">
      <c r="B38" s="34" t="s">
        <v>98</v>
      </c>
      <c r="C38" s="76">
        <f>SUM(C34:C37)</f>
        <v>15</v>
      </c>
    </row>
    <row r="41" spans="2:3" ht="17" thickBot="1" x14ac:dyDescent="0.25">
      <c r="B41" s="36" t="s">
        <v>99</v>
      </c>
    </row>
    <row r="42" spans="2:3" x14ac:dyDescent="0.2">
      <c r="B42" s="64" t="s">
        <v>0</v>
      </c>
      <c r="C42" s="26" t="s">
        <v>2</v>
      </c>
    </row>
    <row r="43" spans="2:3" ht="31" thickBot="1" x14ac:dyDescent="0.25">
      <c r="B43" s="65"/>
      <c r="C43" s="27" t="s">
        <v>75</v>
      </c>
    </row>
    <row r="44" spans="2:3" ht="17" thickBot="1" x14ac:dyDescent="0.25">
      <c r="B44" s="32"/>
      <c r="C44" s="27" t="s">
        <v>4</v>
      </c>
    </row>
    <row r="45" spans="2:3" ht="17" thickBot="1" x14ac:dyDescent="0.25">
      <c r="B45" s="33" t="s">
        <v>100</v>
      </c>
      <c r="C45" s="75">
        <v>1</v>
      </c>
    </row>
    <row r="46" spans="2:3" ht="17" thickBot="1" x14ac:dyDescent="0.25">
      <c r="B46" s="33" t="s">
        <v>101</v>
      </c>
      <c r="C46" s="75">
        <v>-2</v>
      </c>
    </row>
    <row r="47" spans="2:3" ht="31" thickBot="1" x14ac:dyDescent="0.25">
      <c r="B47" s="33" t="s">
        <v>102</v>
      </c>
      <c r="C47" s="75">
        <v>5</v>
      </c>
    </row>
    <row r="48" spans="2:3" ht="17" thickBot="1" x14ac:dyDescent="0.25">
      <c r="B48" s="34" t="s">
        <v>103</v>
      </c>
      <c r="C48" s="76">
        <f>SUM(C45:C47)</f>
        <v>4</v>
      </c>
    </row>
    <row r="51" spans="2:3" ht="17" thickBot="1" x14ac:dyDescent="0.25">
      <c r="B51" s="37" t="s">
        <v>104</v>
      </c>
    </row>
    <row r="52" spans="2:3" x14ac:dyDescent="0.2">
      <c r="B52" s="64" t="s">
        <v>0</v>
      </c>
      <c r="C52" s="26" t="s">
        <v>2</v>
      </c>
    </row>
    <row r="53" spans="2:3" ht="31" thickBot="1" x14ac:dyDescent="0.25">
      <c r="B53" s="65"/>
      <c r="C53" s="27" t="s">
        <v>75</v>
      </c>
    </row>
    <row r="54" spans="2:3" ht="17" thickBot="1" x14ac:dyDescent="0.25">
      <c r="B54" s="32"/>
      <c r="C54" s="27" t="s">
        <v>4</v>
      </c>
    </row>
    <row r="55" spans="2:3" ht="17" thickBot="1" x14ac:dyDescent="0.25">
      <c r="B55" s="33" t="s">
        <v>105</v>
      </c>
      <c r="C55" s="75">
        <v>1</v>
      </c>
    </row>
    <row r="56" spans="2:3" ht="17" thickBot="1" x14ac:dyDescent="0.25">
      <c r="B56" s="34" t="s">
        <v>103</v>
      </c>
      <c r="C56" s="76">
        <f>SUM(C55)</f>
        <v>1</v>
      </c>
    </row>
    <row r="60" spans="2:3" ht="17" thickBot="1" x14ac:dyDescent="0.25">
      <c r="B60" s="36" t="s">
        <v>109</v>
      </c>
    </row>
    <row r="61" spans="2:3" x14ac:dyDescent="0.2">
      <c r="B61" s="64" t="s">
        <v>0</v>
      </c>
      <c r="C61" s="26" t="s">
        <v>2</v>
      </c>
    </row>
    <row r="62" spans="2:3" ht="31" thickBot="1" x14ac:dyDescent="0.25">
      <c r="B62" s="65"/>
      <c r="C62" s="27" t="s">
        <v>75</v>
      </c>
    </row>
    <row r="63" spans="2:3" ht="17" thickBot="1" x14ac:dyDescent="0.25">
      <c r="B63" s="32"/>
      <c r="C63" s="27" t="s">
        <v>4</v>
      </c>
    </row>
    <row r="64" spans="2:3" ht="31" thickBot="1" x14ac:dyDescent="0.25">
      <c r="B64" s="33" t="s">
        <v>106</v>
      </c>
      <c r="C64" s="75">
        <v>10</v>
      </c>
    </row>
    <row r="65" spans="2:3" ht="17" thickBot="1" x14ac:dyDescent="0.25">
      <c r="B65" s="33" t="s">
        <v>107</v>
      </c>
      <c r="C65" s="75">
        <v>11</v>
      </c>
    </row>
    <row r="66" spans="2:3" ht="17" thickBot="1" x14ac:dyDescent="0.25">
      <c r="B66" s="34" t="s">
        <v>108</v>
      </c>
      <c r="C66" s="76">
        <f>SUM(C64:C65)</f>
        <v>21</v>
      </c>
    </row>
    <row r="70" spans="2:3" ht="17" thickBot="1" x14ac:dyDescent="0.25">
      <c r="B70" s="36" t="s">
        <v>113</v>
      </c>
    </row>
    <row r="71" spans="2:3" x14ac:dyDescent="0.2">
      <c r="B71" s="64" t="s">
        <v>0</v>
      </c>
      <c r="C71" s="26" t="s">
        <v>2</v>
      </c>
    </row>
    <row r="72" spans="2:3" ht="31" thickBot="1" x14ac:dyDescent="0.25">
      <c r="B72" s="65"/>
      <c r="C72" s="27" t="s">
        <v>75</v>
      </c>
    </row>
    <row r="73" spans="2:3" ht="17" thickBot="1" x14ac:dyDescent="0.25">
      <c r="B73" s="32"/>
      <c r="C73" s="27" t="s">
        <v>4</v>
      </c>
    </row>
    <row r="74" spans="2:3" ht="17" thickBot="1" x14ac:dyDescent="0.25">
      <c r="B74" s="33" t="s">
        <v>110</v>
      </c>
      <c r="C74" s="75">
        <v>2</v>
      </c>
    </row>
    <row r="75" spans="2:3" ht="17" thickBot="1" x14ac:dyDescent="0.25">
      <c r="B75" s="33" t="s">
        <v>111</v>
      </c>
      <c r="C75" s="75">
        <v>3</v>
      </c>
    </row>
    <row r="76" spans="2:3" ht="17" thickBot="1" x14ac:dyDescent="0.25">
      <c r="B76" s="34" t="s">
        <v>112</v>
      </c>
      <c r="C76" s="76">
        <f>SUM(C74:C75)</f>
        <v>5</v>
      </c>
    </row>
    <row r="80" spans="2:3" ht="17" thickBot="1" x14ac:dyDescent="0.25">
      <c r="B80" s="36" t="s">
        <v>115</v>
      </c>
    </row>
    <row r="81" spans="2:3" x14ac:dyDescent="0.2">
      <c r="B81" s="64" t="s">
        <v>0</v>
      </c>
      <c r="C81" s="26" t="s">
        <v>2</v>
      </c>
    </row>
    <row r="82" spans="2:3" ht="31" thickBot="1" x14ac:dyDescent="0.25">
      <c r="B82" s="65"/>
      <c r="C82" s="27" t="s">
        <v>75</v>
      </c>
    </row>
    <row r="83" spans="2:3" ht="17" thickBot="1" x14ac:dyDescent="0.25">
      <c r="B83" s="32"/>
      <c r="C83" s="27" t="s">
        <v>4</v>
      </c>
    </row>
    <row r="84" spans="2:3" ht="17" thickBot="1" x14ac:dyDescent="0.25">
      <c r="B84" s="33" t="s">
        <v>13</v>
      </c>
      <c r="C84" s="75">
        <v>1</v>
      </c>
    </row>
    <row r="85" spans="2:3" ht="17" thickBot="1" x14ac:dyDescent="0.25">
      <c r="B85" s="33" t="s">
        <v>114</v>
      </c>
      <c r="C85" s="75"/>
    </row>
    <row r="86" spans="2:3" ht="17" thickBot="1" x14ac:dyDescent="0.25">
      <c r="B86" s="34" t="s">
        <v>80</v>
      </c>
      <c r="C86" s="76">
        <f>SUM(C84:C85)</f>
        <v>1</v>
      </c>
    </row>
    <row r="90" spans="2:3" ht="17" thickBot="1" x14ac:dyDescent="0.25">
      <c r="B90" s="36" t="s">
        <v>124</v>
      </c>
    </row>
    <row r="91" spans="2:3" x14ac:dyDescent="0.2">
      <c r="B91" s="64" t="s">
        <v>0</v>
      </c>
      <c r="C91" s="26" t="s">
        <v>2</v>
      </c>
    </row>
    <row r="92" spans="2:3" ht="31" thickBot="1" x14ac:dyDescent="0.25">
      <c r="B92" s="65"/>
      <c r="C92" s="27" t="s">
        <v>75</v>
      </c>
    </row>
    <row r="93" spans="2:3" ht="17" thickBot="1" x14ac:dyDescent="0.25">
      <c r="B93" s="32"/>
      <c r="C93" s="27" t="s">
        <v>4</v>
      </c>
    </row>
    <row r="94" spans="2:3" ht="17" thickBot="1" x14ac:dyDescent="0.25">
      <c r="B94" s="33" t="s">
        <v>116</v>
      </c>
      <c r="C94" s="75">
        <v>2</v>
      </c>
    </row>
    <row r="95" spans="2:3" ht="17" thickBot="1" x14ac:dyDescent="0.25">
      <c r="B95" s="33" t="s">
        <v>117</v>
      </c>
      <c r="C95" s="75">
        <v>3</v>
      </c>
    </row>
    <row r="96" spans="2:3" ht="17" thickBot="1" x14ac:dyDescent="0.25">
      <c r="B96" s="33" t="s">
        <v>118</v>
      </c>
      <c r="C96" s="75">
        <v>4</v>
      </c>
    </row>
    <row r="97" spans="2:3" ht="17" thickBot="1" x14ac:dyDescent="0.25">
      <c r="B97" s="33" t="s">
        <v>119</v>
      </c>
      <c r="C97" s="75">
        <v>5</v>
      </c>
    </row>
    <row r="98" spans="2:3" ht="17" thickBot="1" x14ac:dyDescent="0.25">
      <c r="B98" s="33" t="s">
        <v>120</v>
      </c>
      <c r="C98" s="75">
        <v>6</v>
      </c>
    </row>
    <row r="99" spans="2:3" ht="17" thickBot="1" x14ac:dyDescent="0.25">
      <c r="B99" s="33" t="s">
        <v>121</v>
      </c>
      <c r="C99" s="75">
        <v>7</v>
      </c>
    </row>
    <row r="100" spans="2:3" ht="17" thickBot="1" x14ac:dyDescent="0.25">
      <c r="B100" s="33" t="s">
        <v>122</v>
      </c>
      <c r="C100" s="75">
        <v>8</v>
      </c>
    </row>
    <row r="101" spans="2:3" ht="17" thickBot="1" x14ac:dyDescent="0.25">
      <c r="B101" s="34" t="s">
        <v>123</v>
      </c>
      <c r="C101" s="76">
        <f>SUM(C94:C100)</f>
        <v>35</v>
      </c>
    </row>
    <row r="105" spans="2:3" ht="17" thickBot="1" x14ac:dyDescent="0.25">
      <c r="B105" s="36" t="s">
        <v>137</v>
      </c>
    </row>
    <row r="106" spans="2:3" x14ac:dyDescent="0.2">
      <c r="B106" s="64" t="s">
        <v>0</v>
      </c>
      <c r="C106" s="26" t="s">
        <v>2</v>
      </c>
    </row>
    <row r="107" spans="2:3" ht="31" thickBot="1" x14ac:dyDescent="0.25">
      <c r="B107" s="65"/>
      <c r="C107" s="27" t="s">
        <v>75</v>
      </c>
    </row>
    <row r="108" spans="2:3" ht="17" thickBot="1" x14ac:dyDescent="0.25">
      <c r="B108" s="32"/>
      <c r="C108" s="38" t="s">
        <v>4</v>
      </c>
    </row>
    <row r="109" spans="2:3" ht="17" thickBot="1" x14ac:dyDescent="0.25">
      <c r="B109" s="33" t="s">
        <v>125</v>
      </c>
      <c r="C109" s="75">
        <v>2</v>
      </c>
    </row>
    <row r="110" spans="2:3" ht="17" thickBot="1" x14ac:dyDescent="0.25">
      <c r="B110" s="33" t="s">
        <v>126</v>
      </c>
      <c r="C110" s="75">
        <v>4</v>
      </c>
    </row>
    <row r="111" spans="2:3" ht="17" thickBot="1" x14ac:dyDescent="0.25">
      <c r="B111" s="33" t="s">
        <v>127</v>
      </c>
      <c r="C111" s="75">
        <v>6</v>
      </c>
    </row>
    <row r="112" spans="2:3" ht="17" thickBot="1" x14ac:dyDescent="0.25">
      <c r="B112" s="33" t="s">
        <v>128</v>
      </c>
      <c r="C112" s="75">
        <v>8</v>
      </c>
    </row>
    <row r="113" spans="2:3" ht="17" thickBot="1" x14ac:dyDescent="0.25">
      <c r="B113" s="33" t="s">
        <v>129</v>
      </c>
      <c r="C113" s="75">
        <v>10</v>
      </c>
    </row>
    <row r="114" spans="2:3" ht="17" thickBot="1" x14ac:dyDescent="0.25">
      <c r="B114" s="33" t="s">
        <v>130</v>
      </c>
      <c r="C114" s="75">
        <v>12</v>
      </c>
    </row>
    <row r="115" spans="2:3" ht="17" thickBot="1" x14ac:dyDescent="0.25">
      <c r="B115" s="33" t="s">
        <v>131</v>
      </c>
      <c r="C115" s="75">
        <v>14</v>
      </c>
    </row>
    <row r="116" spans="2:3" ht="17" thickBot="1" x14ac:dyDescent="0.25">
      <c r="B116" s="33" t="s">
        <v>132</v>
      </c>
      <c r="C116" s="75">
        <v>16</v>
      </c>
    </row>
    <row r="117" spans="2:3" ht="17" thickBot="1" x14ac:dyDescent="0.25">
      <c r="B117" s="33" t="s">
        <v>133</v>
      </c>
      <c r="C117" s="75">
        <v>18</v>
      </c>
    </row>
    <row r="118" spans="2:3" ht="17" thickBot="1" x14ac:dyDescent="0.25">
      <c r="B118" s="33" t="s">
        <v>134</v>
      </c>
      <c r="C118" s="75">
        <v>0</v>
      </c>
    </row>
    <row r="119" spans="2:3" ht="17" thickBot="1" x14ac:dyDescent="0.25">
      <c r="B119" s="33" t="s">
        <v>135</v>
      </c>
      <c r="C119" s="76">
        <v>0</v>
      </c>
    </row>
    <row r="120" spans="2:3" ht="17" thickBot="1" x14ac:dyDescent="0.25">
      <c r="B120" s="34" t="s">
        <v>136</v>
      </c>
      <c r="C120" s="76">
        <f>SUM(C109:C119)</f>
        <v>90</v>
      </c>
    </row>
    <row r="125" spans="2:3" ht="17" thickBot="1" x14ac:dyDescent="0.25">
      <c r="B125" s="36" t="s">
        <v>170</v>
      </c>
    </row>
    <row r="126" spans="2:3" x14ac:dyDescent="0.2">
      <c r="B126" s="64" t="s">
        <v>0</v>
      </c>
      <c r="C126" s="26" t="s">
        <v>2</v>
      </c>
    </row>
    <row r="127" spans="2:3" ht="31" thickBot="1" x14ac:dyDescent="0.25">
      <c r="B127" s="65"/>
      <c r="C127" s="27" t="s">
        <v>75</v>
      </c>
    </row>
    <row r="128" spans="2:3" ht="17" thickBot="1" x14ac:dyDescent="0.25">
      <c r="B128" s="32"/>
      <c r="C128" s="27" t="s">
        <v>4</v>
      </c>
    </row>
    <row r="129" spans="2:3" ht="17" thickBot="1" x14ac:dyDescent="0.25">
      <c r="B129" s="33" t="s">
        <v>138</v>
      </c>
      <c r="C129" s="75">
        <v>1</v>
      </c>
    </row>
    <row r="130" spans="2:3" ht="17" thickBot="1" x14ac:dyDescent="0.25">
      <c r="B130" s="33" t="s">
        <v>139</v>
      </c>
      <c r="C130" s="75">
        <v>2</v>
      </c>
    </row>
    <row r="131" spans="2:3" ht="17" thickBot="1" x14ac:dyDescent="0.25">
      <c r="B131" s="35" t="s">
        <v>140</v>
      </c>
      <c r="C131" s="75">
        <v>4</v>
      </c>
    </row>
    <row r="132" spans="2:3" ht="17" thickBot="1" x14ac:dyDescent="0.25">
      <c r="B132" s="33" t="s">
        <v>141</v>
      </c>
      <c r="C132" s="75">
        <v>5</v>
      </c>
    </row>
    <row r="133" spans="2:3" ht="17" thickBot="1" x14ac:dyDescent="0.25">
      <c r="B133" s="33" t="s">
        <v>142</v>
      </c>
      <c r="C133" s="75">
        <v>6</v>
      </c>
    </row>
    <row r="134" spans="2:3" ht="17" thickBot="1" x14ac:dyDescent="0.25">
      <c r="B134" s="33" t="s">
        <v>143</v>
      </c>
      <c r="C134" s="75">
        <v>7</v>
      </c>
    </row>
    <row r="135" spans="2:3" ht="17" thickBot="1" x14ac:dyDescent="0.25">
      <c r="B135" s="33" t="s">
        <v>144</v>
      </c>
      <c r="C135" s="75">
        <v>8</v>
      </c>
    </row>
    <row r="136" spans="2:3" ht="17" thickBot="1" x14ac:dyDescent="0.25">
      <c r="B136" s="33" t="s">
        <v>145</v>
      </c>
      <c r="C136" s="75">
        <v>1</v>
      </c>
    </row>
    <row r="137" spans="2:3" ht="17" thickBot="1" x14ac:dyDescent="0.25">
      <c r="B137" s="33" t="s">
        <v>146</v>
      </c>
      <c r="C137" s="75">
        <v>2</v>
      </c>
    </row>
    <row r="138" spans="2:3" ht="17" thickBot="1" x14ac:dyDescent="0.25">
      <c r="B138" s="33" t="s">
        <v>147</v>
      </c>
      <c r="C138" s="75">
        <v>4</v>
      </c>
    </row>
    <row r="139" spans="2:3" ht="17" thickBot="1" x14ac:dyDescent="0.25">
      <c r="B139" s="33" t="s">
        <v>148</v>
      </c>
      <c r="C139" s="75">
        <v>5</v>
      </c>
    </row>
    <row r="140" spans="2:3" ht="17" thickBot="1" x14ac:dyDescent="0.25">
      <c r="B140" s="33" t="s">
        <v>149</v>
      </c>
      <c r="C140" s="75">
        <v>7</v>
      </c>
    </row>
    <row r="141" spans="2:3" ht="17" thickBot="1" x14ac:dyDescent="0.25">
      <c r="B141" s="33" t="s">
        <v>150</v>
      </c>
      <c r="C141" s="75">
        <v>6</v>
      </c>
    </row>
    <row r="142" spans="2:3" ht="17" thickBot="1" x14ac:dyDescent="0.25">
      <c r="B142" s="33" t="s">
        <v>151</v>
      </c>
      <c r="C142" s="75">
        <v>3</v>
      </c>
    </row>
    <row r="143" spans="2:3" ht="17" thickBot="1" x14ac:dyDescent="0.25">
      <c r="B143" s="33" t="s">
        <v>152</v>
      </c>
      <c r="C143" s="75">
        <v>4</v>
      </c>
    </row>
    <row r="144" spans="2:3" ht="17" thickBot="1" x14ac:dyDescent="0.25">
      <c r="B144" s="33" t="s">
        <v>153</v>
      </c>
      <c r="C144" s="75">
        <v>5</v>
      </c>
    </row>
    <row r="145" spans="2:3" ht="17" thickBot="1" x14ac:dyDescent="0.25">
      <c r="B145" s="33" t="s">
        <v>154</v>
      </c>
      <c r="C145" s="75">
        <v>6</v>
      </c>
    </row>
    <row r="146" spans="2:3" ht="17" thickBot="1" x14ac:dyDescent="0.25">
      <c r="B146" s="33" t="s">
        <v>155</v>
      </c>
      <c r="C146" s="75">
        <v>7</v>
      </c>
    </row>
    <row r="147" spans="2:3" ht="17" thickBot="1" x14ac:dyDescent="0.25">
      <c r="B147" s="33" t="s">
        <v>156</v>
      </c>
      <c r="C147" s="75">
        <v>8</v>
      </c>
    </row>
    <row r="148" spans="2:3" ht="17" thickBot="1" x14ac:dyDescent="0.25">
      <c r="B148" s="33" t="s">
        <v>157</v>
      </c>
      <c r="C148" s="75">
        <v>1</v>
      </c>
    </row>
    <row r="149" spans="2:3" ht="17" thickBot="1" x14ac:dyDescent="0.25">
      <c r="B149" s="33" t="s">
        <v>158</v>
      </c>
      <c r="C149" s="75">
        <v>2</v>
      </c>
    </row>
    <row r="150" spans="2:3" ht="17" thickBot="1" x14ac:dyDescent="0.25">
      <c r="B150" s="33" t="s">
        <v>159</v>
      </c>
      <c r="C150" s="75">
        <v>3</v>
      </c>
    </row>
    <row r="151" spans="2:3" ht="17" thickBot="1" x14ac:dyDescent="0.25">
      <c r="B151" s="33" t="s">
        <v>160</v>
      </c>
      <c r="C151" s="75">
        <v>4</v>
      </c>
    </row>
    <row r="152" spans="2:3" ht="17" thickBot="1" x14ac:dyDescent="0.25">
      <c r="B152" s="33" t="s">
        <v>161</v>
      </c>
      <c r="C152" s="75">
        <v>6</v>
      </c>
    </row>
    <row r="153" spans="2:3" ht="17" thickBot="1" x14ac:dyDescent="0.25">
      <c r="B153" s="33" t="s">
        <v>162</v>
      </c>
      <c r="C153" s="75">
        <v>5</v>
      </c>
    </row>
    <row r="154" spans="2:3" ht="17" thickBot="1" x14ac:dyDescent="0.25">
      <c r="B154" s="33" t="s">
        <v>163</v>
      </c>
      <c r="C154" s="75">
        <v>7</v>
      </c>
    </row>
    <row r="155" spans="2:3" ht="17" thickBot="1" x14ac:dyDescent="0.25">
      <c r="B155" s="33" t="s">
        <v>164</v>
      </c>
      <c r="C155" s="75">
        <v>8</v>
      </c>
    </row>
    <row r="156" spans="2:3" ht="17" thickBot="1" x14ac:dyDescent="0.25">
      <c r="B156" s="33" t="s">
        <v>165</v>
      </c>
      <c r="C156" s="75">
        <v>4</v>
      </c>
    </row>
    <row r="157" spans="2:3" ht="17" thickBot="1" x14ac:dyDescent="0.25">
      <c r="B157" s="33" t="s">
        <v>166</v>
      </c>
      <c r="C157" s="75">
        <v>5</v>
      </c>
    </row>
    <row r="158" spans="2:3" ht="17" thickBot="1" x14ac:dyDescent="0.25">
      <c r="B158" s="33" t="s">
        <v>167</v>
      </c>
      <c r="C158" s="75">
        <v>6</v>
      </c>
    </row>
    <row r="159" spans="2:3" ht="17" thickBot="1" x14ac:dyDescent="0.25">
      <c r="B159" s="33" t="s">
        <v>168</v>
      </c>
      <c r="C159" s="75">
        <v>7</v>
      </c>
    </row>
    <row r="160" spans="2:3" ht="17" thickBot="1" x14ac:dyDescent="0.25">
      <c r="B160" s="35" t="s">
        <v>169</v>
      </c>
      <c r="C160" s="75">
        <v>8</v>
      </c>
    </row>
    <row r="161" spans="2:3" ht="17" thickBot="1" x14ac:dyDescent="0.25">
      <c r="B161" s="34" t="s">
        <v>80</v>
      </c>
      <c r="C161" s="76">
        <f>SUM(C129:C160)</f>
        <v>157</v>
      </c>
    </row>
    <row r="165" spans="2:3" ht="17" thickBot="1" x14ac:dyDescent="0.25">
      <c r="B165" s="36" t="s">
        <v>174</v>
      </c>
    </row>
    <row r="166" spans="2:3" x14ac:dyDescent="0.2">
      <c r="B166" s="64" t="s">
        <v>171</v>
      </c>
      <c r="C166" s="26" t="s">
        <v>2</v>
      </c>
    </row>
    <row r="167" spans="2:3" ht="31" thickBot="1" x14ac:dyDescent="0.25">
      <c r="B167" s="65"/>
      <c r="C167" s="27" t="s">
        <v>75</v>
      </c>
    </row>
    <row r="168" spans="2:3" ht="17" thickBot="1" x14ac:dyDescent="0.25">
      <c r="B168" s="32"/>
      <c r="C168" s="27" t="s">
        <v>4</v>
      </c>
    </row>
    <row r="169" spans="2:3" ht="31" thickBot="1" x14ac:dyDescent="0.25">
      <c r="B169" s="33" t="s">
        <v>172</v>
      </c>
      <c r="C169" s="75">
        <v>3</v>
      </c>
    </row>
    <row r="170" spans="2:3" ht="17" thickBot="1" x14ac:dyDescent="0.25">
      <c r="B170" s="34" t="s">
        <v>173</v>
      </c>
      <c r="C170" s="76">
        <f>SUM(C169)</f>
        <v>3</v>
      </c>
    </row>
    <row r="174" spans="2:3" ht="17" thickBot="1" x14ac:dyDescent="0.25">
      <c r="B174" s="36" t="s">
        <v>177</v>
      </c>
    </row>
    <row r="175" spans="2:3" x14ac:dyDescent="0.2">
      <c r="B175" s="64" t="s">
        <v>171</v>
      </c>
      <c r="C175" s="26" t="s">
        <v>2</v>
      </c>
    </row>
    <row r="176" spans="2:3" ht="31" thickBot="1" x14ac:dyDescent="0.25">
      <c r="B176" s="65"/>
      <c r="C176" s="27" t="s">
        <v>75</v>
      </c>
    </row>
    <row r="177" spans="2:5" ht="17" thickBot="1" x14ac:dyDescent="0.25">
      <c r="B177" s="32"/>
      <c r="C177" s="27" t="s">
        <v>4</v>
      </c>
    </row>
    <row r="178" spans="2:5" ht="17" thickBot="1" x14ac:dyDescent="0.25">
      <c r="B178" s="33" t="s">
        <v>175</v>
      </c>
      <c r="C178" s="75">
        <v>268</v>
      </c>
      <c r="E178" s="85"/>
    </row>
    <row r="179" spans="2:5" ht="17" thickBot="1" x14ac:dyDescent="0.25">
      <c r="B179" s="34" t="s">
        <v>176</v>
      </c>
      <c r="C179" s="76">
        <f>SUM(C178)</f>
        <v>268</v>
      </c>
    </row>
    <row r="183" spans="2:5" ht="17" thickBot="1" x14ac:dyDescent="0.25">
      <c r="B183" s="36" t="s">
        <v>181</v>
      </c>
    </row>
    <row r="184" spans="2:5" x14ac:dyDescent="0.2">
      <c r="B184" s="66" t="s">
        <v>0</v>
      </c>
      <c r="C184" s="26" t="s">
        <v>2</v>
      </c>
    </row>
    <row r="185" spans="2:5" ht="31" thickBot="1" x14ac:dyDescent="0.25">
      <c r="B185" s="67"/>
      <c r="C185" s="27" t="s">
        <v>75</v>
      </c>
    </row>
    <row r="186" spans="2:5" ht="18" thickBot="1" x14ac:dyDescent="0.25">
      <c r="B186" s="39"/>
      <c r="C186" s="40" t="s">
        <v>4</v>
      </c>
    </row>
    <row r="187" spans="2:5" ht="17" thickBot="1" x14ac:dyDescent="0.25">
      <c r="B187" s="12" t="s">
        <v>178</v>
      </c>
      <c r="C187" s="77">
        <v>-24</v>
      </c>
    </row>
    <row r="188" spans="2:5" ht="17" thickBot="1" x14ac:dyDescent="0.25">
      <c r="B188" s="12" t="s">
        <v>179</v>
      </c>
      <c r="C188" s="77">
        <v>35</v>
      </c>
    </row>
    <row r="189" spans="2:5" ht="17" thickBot="1" x14ac:dyDescent="0.25">
      <c r="B189" s="41" t="s">
        <v>180</v>
      </c>
      <c r="C189" s="78">
        <f>SUM(C187:C188)</f>
        <v>11</v>
      </c>
    </row>
    <row r="193" spans="2:6" ht="17" thickBot="1" x14ac:dyDescent="0.25">
      <c r="B193" s="36" t="s">
        <v>187</v>
      </c>
    </row>
    <row r="194" spans="2:6" ht="47" customHeight="1" x14ac:dyDescent="0.2">
      <c r="B194" s="68" t="s">
        <v>182</v>
      </c>
      <c r="C194" s="68" t="s">
        <v>183</v>
      </c>
      <c r="D194" s="68" t="s">
        <v>184</v>
      </c>
      <c r="E194" s="1" t="s">
        <v>185</v>
      </c>
      <c r="F194" s="72" t="s">
        <v>186</v>
      </c>
    </row>
    <row r="195" spans="2:6" ht="17" thickBot="1" x14ac:dyDescent="0.25">
      <c r="B195" s="69"/>
      <c r="C195" s="69"/>
      <c r="D195" s="69"/>
      <c r="E195" s="2" t="s">
        <v>75</v>
      </c>
      <c r="F195" s="73"/>
    </row>
    <row r="196" spans="2:6" ht="17" thickBot="1" x14ac:dyDescent="0.25">
      <c r="B196" s="43"/>
      <c r="C196" s="82" t="s">
        <v>210</v>
      </c>
      <c r="D196" s="44"/>
      <c r="E196" s="45" t="s">
        <v>4</v>
      </c>
      <c r="F196" s="45" t="s">
        <v>4</v>
      </c>
    </row>
    <row r="197" spans="2:6" ht="18" thickBot="1" x14ac:dyDescent="0.25">
      <c r="B197" s="46" t="s">
        <v>182</v>
      </c>
      <c r="C197" s="47">
        <v>1</v>
      </c>
      <c r="D197" s="48">
        <v>130</v>
      </c>
      <c r="E197" s="83">
        <f>C197*D197</f>
        <v>130</v>
      </c>
      <c r="F197" s="83">
        <v>125</v>
      </c>
    </row>
    <row r="198" spans="2:6" ht="18" thickBot="1" x14ac:dyDescent="0.25">
      <c r="B198" s="46" t="s">
        <v>182</v>
      </c>
      <c r="C198" s="47">
        <v>20</v>
      </c>
      <c r="D198" s="48">
        <v>1</v>
      </c>
      <c r="E198" s="83">
        <f>C198*D198</f>
        <v>20</v>
      </c>
      <c r="F198" s="83">
        <v>0</v>
      </c>
    </row>
    <row r="199" spans="2:6" ht="18" thickBot="1" x14ac:dyDescent="0.25">
      <c r="B199" s="46" t="s">
        <v>182</v>
      </c>
      <c r="C199" s="47"/>
      <c r="D199" s="48"/>
      <c r="E199" s="83"/>
      <c r="F199" s="83"/>
    </row>
    <row r="200" spans="2:6" ht="18" thickBot="1" x14ac:dyDescent="0.25">
      <c r="B200" s="49" t="s">
        <v>136</v>
      </c>
      <c r="C200" s="6"/>
      <c r="D200" s="50"/>
      <c r="E200" s="84">
        <f>SUM(E197:E199)</f>
        <v>150</v>
      </c>
      <c r="F200" s="84">
        <f>SUM(F197:F199)</f>
        <v>125</v>
      </c>
    </row>
    <row r="204" spans="2:6" ht="17" thickBot="1" x14ac:dyDescent="0.25">
      <c r="B204" s="51" t="s">
        <v>191</v>
      </c>
    </row>
    <row r="205" spans="2:6" x14ac:dyDescent="0.2">
      <c r="B205" s="70" t="s">
        <v>0</v>
      </c>
      <c r="C205" s="1" t="s">
        <v>2</v>
      </c>
      <c r="D205" s="72" t="s">
        <v>186</v>
      </c>
    </row>
    <row r="206" spans="2:6" ht="17" thickBot="1" x14ac:dyDescent="0.25">
      <c r="B206" s="71"/>
      <c r="C206" s="2" t="s">
        <v>75</v>
      </c>
      <c r="D206" s="73"/>
    </row>
    <row r="207" spans="2:6" ht="17" thickBot="1" x14ac:dyDescent="0.25">
      <c r="B207" s="3"/>
      <c r="C207" s="2" t="s">
        <v>4</v>
      </c>
      <c r="D207" s="2" t="s">
        <v>4</v>
      </c>
    </row>
    <row r="208" spans="2:6" ht="17" thickBot="1" x14ac:dyDescent="0.25">
      <c r="B208" s="12" t="s">
        <v>6</v>
      </c>
      <c r="C208" s="10">
        <v>8</v>
      </c>
      <c r="D208" s="10">
        <v>7</v>
      </c>
    </row>
    <row r="209" spans="2:4" ht="17" thickBot="1" x14ac:dyDescent="0.25">
      <c r="B209" s="12" t="s">
        <v>7</v>
      </c>
      <c r="C209" s="10">
        <v>3</v>
      </c>
      <c r="D209" s="10">
        <v>7</v>
      </c>
    </row>
    <row r="210" spans="2:4" ht="17" thickBot="1" x14ac:dyDescent="0.25">
      <c r="B210" s="12" t="s">
        <v>8</v>
      </c>
      <c r="C210" s="10">
        <v>2</v>
      </c>
      <c r="D210" s="10">
        <v>2</v>
      </c>
    </row>
    <row r="211" spans="2:4" ht="17" thickBot="1" x14ac:dyDescent="0.25">
      <c r="B211" s="12" t="s">
        <v>9</v>
      </c>
      <c r="C211" s="10">
        <v>4</v>
      </c>
      <c r="D211" s="10">
        <v>2</v>
      </c>
    </row>
    <row r="212" spans="2:4" ht="17" thickBot="1" x14ac:dyDescent="0.25">
      <c r="B212" s="12" t="s">
        <v>188</v>
      </c>
      <c r="C212" s="10">
        <v>5</v>
      </c>
      <c r="D212" s="10">
        <v>5</v>
      </c>
    </row>
    <row r="213" spans="2:4" ht="17" thickBot="1" x14ac:dyDescent="0.25">
      <c r="B213" s="12" t="s">
        <v>11</v>
      </c>
      <c r="C213" s="10">
        <v>6</v>
      </c>
      <c r="D213" s="10">
        <v>6</v>
      </c>
    </row>
    <row r="214" spans="2:4" ht="17" thickBot="1" x14ac:dyDescent="0.25">
      <c r="B214" s="12" t="s">
        <v>12</v>
      </c>
      <c r="C214" s="10">
        <v>9</v>
      </c>
      <c r="D214" s="10">
        <v>3</v>
      </c>
    </row>
    <row r="215" spans="2:4" ht="17" thickBot="1" x14ac:dyDescent="0.25">
      <c r="B215" s="12" t="s">
        <v>189</v>
      </c>
      <c r="C215" s="10">
        <v>9</v>
      </c>
      <c r="D215" s="10">
        <v>2</v>
      </c>
    </row>
    <row r="216" spans="2:4" ht="17" thickBot="1" x14ac:dyDescent="0.25">
      <c r="B216" s="41" t="s">
        <v>190</v>
      </c>
      <c r="C216" s="42">
        <f>SUM(C208:C215)</f>
        <v>46</v>
      </c>
      <c r="D216" s="42">
        <f>SUM(D208:D215)</f>
        <v>34</v>
      </c>
    </row>
    <row r="221" spans="2:4" ht="17" thickBot="1" x14ac:dyDescent="0.25">
      <c r="B221" s="51" t="s">
        <v>192</v>
      </c>
    </row>
    <row r="222" spans="2:4" x14ac:dyDescent="0.2">
      <c r="B222" s="70" t="s">
        <v>0</v>
      </c>
      <c r="C222" s="1" t="s">
        <v>2</v>
      </c>
      <c r="D222" s="72" t="s">
        <v>186</v>
      </c>
    </row>
    <row r="223" spans="2:4" ht="17" thickBot="1" x14ac:dyDescent="0.25">
      <c r="B223" s="71"/>
      <c r="C223" s="2" t="s">
        <v>75</v>
      </c>
      <c r="D223" s="73"/>
    </row>
    <row r="224" spans="2:4" ht="17" thickBot="1" x14ac:dyDescent="0.25">
      <c r="B224" s="3"/>
      <c r="C224" s="45" t="s">
        <v>4</v>
      </c>
      <c r="D224" s="45" t="s">
        <v>4</v>
      </c>
    </row>
    <row r="225" spans="2:4" ht="17" thickBot="1" x14ac:dyDescent="0.25">
      <c r="B225" s="12" t="s">
        <v>17</v>
      </c>
      <c r="C225" s="10">
        <v>20</v>
      </c>
      <c r="D225" s="10">
        <v>13</v>
      </c>
    </row>
    <row r="226" spans="2:4" ht="17" thickBot="1" x14ac:dyDescent="0.25">
      <c r="B226" s="12" t="s">
        <v>18</v>
      </c>
      <c r="C226" s="10">
        <v>14</v>
      </c>
      <c r="D226" s="10">
        <v>8</v>
      </c>
    </row>
    <row r="227" spans="2:4" ht="17" thickBot="1" x14ac:dyDescent="0.25">
      <c r="B227" s="12" t="s">
        <v>19</v>
      </c>
      <c r="C227" s="10">
        <v>14</v>
      </c>
      <c r="D227" s="10">
        <v>3</v>
      </c>
    </row>
    <row r="228" spans="2:4" ht="17" thickBot="1" x14ac:dyDescent="0.25">
      <c r="B228" s="12" t="s">
        <v>20</v>
      </c>
      <c r="C228" s="10">
        <v>3</v>
      </c>
      <c r="D228" s="10">
        <v>3</v>
      </c>
    </row>
    <row r="229" spans="2:4" ht="17" thickBot="1" x14ac:dyDescent="0.25">
      <c r="B229" s="41" t="s">
        <v>136</v>
      </c>
      <c r="C229" s="42">
        <f>SUM(C225:C228)</f>
        <v>51</v>
      </c>
      <c r="D229" s="42">
        <f>SUM(D225:D228)</f>
        <v>27</v>
      </c>
    </row>
    <row r="233" spans="2:4" ht="17" thickBot="1" x14ac:dyDescent="0.25">
      <c r="B233" s="51" t="s">
        <v>196</v>
      </c>
    </row>
    <row r="234" spans="2:4" x14ac:dyDescent="0.2">
      <c r="B234" s="66" t="s">
        <v>0</v>
      </c>
      <c r="C234" s="1" t="s">
        <v>2</v>
      </c>
    </row>
    <row r="235" spans="2:4" ht="17" thickBot="1" x14ac:dyDescent="0.25">
      <c r="B235" s="67"/>
      <c r="C235" s="2" t="s">
        <v>75</v>
      </c>
    </row>
    <row r="236" spans="2:4" ht="17" thickBot="1" x14ac:dyDescent="0.25">
      <c r="B236" s="52"/>
      <c r="C236" s="45" t="s">
        <v>4</v>
      </c>
    </row>
    <row r="237" spans="2:4" ht="18" thickBot="1" x14ac:dyDescent="0.25">
      <c r="B237" s="53" t="s">
        <v>193</v>
      </c>
      <c r="C237" s="84">
        <v>11</v>
      </c>
    </row>
    <row r="238" spans="2:4" ht="18" thickBot="1" x14ac:dyDescent="0.25">
      <c r="B238" s="53" t="s">
        <v>211</v>
      </c>
      <c r="C238" s="83">
        <f>'Statement of Financial Performa'!D24</f>
        <v>342</v>
      </c>
    </row>
    <row r="239" spans="2:4" ht="18" thickBot="1" x14ac:dyDescent="0.25">
      <c r="B239" s="53" t="s">
        <v>194</v>
      </c>
      <c r="C239" s="83">
        <f>-C179</f>
        <v>-268</v>
      </c>
    </row>
    <row r="240" spans="2:4" ht="18" thickBot="1" x14ac:dyDescent="0.25">
      <c r="B240" s="53" t="s">
        <v>195</v>
      </c>
      <c r="C240" s="83">
        <f>SUM(C237:C239)</f>
        <v>85</v>
      </c>
    </row>
    <row r="243" spans="2:4" ht="17" x14ac:dyDescent="0.2">
      <c r="B243" s="89" t="s">
        <v>213</v>
      </c>
      <c r="C243" s="91" t="s">
        <v>214</v>
      </c>
    </row>
    <row r="244" spans="2:4" ht="17" x14ac:dyDescent="0.2">
      <c r="B244" s="89" t="s">
        <v>215</v>
      </c>
      <c r="C244" s="91" t="s">
        <v>214</v>
      </c>
    </row>
    <row r="245" spans="2:4" ht="17" thickBot="1" x14ac:dyDescent="0.25">
      <c r="C245" s="90">
        <v>85</v>
      </c>
    </row>
    <row r="246" spans="2:4" ht="17" thickTop="1" x14ac:dyDescent="0.2"/>
    <row r="248" spans="2:4" ht="18" thickBot="1" x14ac:dyDescent="0.25">
      <c r="B248" s="51" t="s">
        <v>199</v>
      </c>
    </row>
    <row r="249" spans="2:4" x14ac:dyDescent="0.2">
      <c r="B249" s="70" t="s">
        <v>0</v>
      </c>
      <c r="C249" s="1" t="s">
        <v>2</v>
      </c>
      <c r="D249" s="72" t="s">
        <v>186</v>
      </c>
    </row>
    <row r="250" spans="2:4" ht="17" thickBot="1" x14ac:dyDescent="0.25">
      <c r="B250" s="71"/>
      <c r="C250" s="2" t="s">
        <v>75</v>
      </c>
      <c r="D250" s="73"/>
    </row>
    <row r="251" spans="2:4" ht="17" thickBot="1" x14ac:dyDescent="0.25">
      <c r="B251" s="3"/>
      <c r="C251" s="45" t="s">
        <v>4</v>
      </c>
      <c r="D251" s="45" t="s">
        <v>4</v>
      </c>
    </row>
    <row r="252" spans="2:4" ht="17" thickBot="1" x14ac:dyDescent="0.25">
      <c r="B252" s="12" t="s">
        <v>197</v>
      </c>
      <c r="C252" s="10">
        <v>140</v>
      </c>
      <c r="D252" s="10">
        <v>88</v>
      </c>
    </row>
    <row r="253" spans="2:4" ht="17" thickBot="1" x14ac:dyDescent="0.25">
      <c r="B253" s="12" t="s">
        <v>15</v>
      </c>
      <c r="C253" s="10"/>
      <c r="D253" s="10"/>
    </row>
    <row r="254" spans="2:4" ht="17" thickBot="1" x14ac:dyDescent="0.25">
      <c r="B254" s="12" t="s">
        <v>198</v>
      </c>
      <c r="C254" s="10">
        <v>22</v>
      </c>
      <c r="D254" s="10">
        <v>87</v>
      </c>
    </row>
    <row r="255" spans="2:4" ht="17" thickBot="1" x14ac:dyDescent="0.25">
      <c r="B255" s="12" t="s">
        <v>15</v>
      </c>
      <c r="C255" s="10"/>
      <c r="D255" s="10"/>
    </row>
    <row r="256" spans="2:4" ht="17" thickBot="1" x14ac:dyDescent="0.25">
      <c r="B256" s="41" t="s">
        <v>136</v>
      </c>
      <c r="C256" s="42">
        <f>SUM(C252:C255)</f>
        <v>162</v>
      </c>
      <c r="D256" s="42">
        <f>SUM(D252:D255)</f>
        <v>175</v>
      </c>
    </row>
  </sheetData>
  <mergeCells count="25">
    <mergeCell ref="B249:B250"/>
    <mergeCell ref="D249:D250"/>
    <mergeCell ref="F194:F195"/>
    <mergeCell ref="B205:B206"/>
    <mergeCell ref="D205:D206"/>
    <mergeCell ref="B222:B223"/>
    <mergeCell ref="D222:D223"/>
    <mergeCell ref="B234:B235"/>
    <mergeCell ref="D194:D195"/>
    <mergeCell ref="B166:B167"/>
    <mergeCell ref="B175:B176"/>
    <mergeCell ref="B184:B185"/>
    <mergeCell ref="B194:B195"/>
    <mergeCell ref="C194:C195"/>
    <mergeCell ref="B4:B5"/>
    <mergeCell ref="B126:B127"/>
    <mergeCell ref="B15:B16"/>
    <mergeCell ref="B26:B27"/>
    <mergeCell ref="B42:B43"/>
    <mergeCell ref="B52:B53"/>
    <mergeCell ref="B61:B62"/>
    <mergeCell ref="B71:B72"/>
    <mergeCell ref="B81:B82"/>
    <mergeCell ref="B91:B92"/>
    <mergeCell ref="B106:B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FAA0-F9B5-F843-A6F2-71D017481054}">
  <dimension ref="B2:H28"/>
  <sheetViews>
    <sheetView topLeftCell="A12" workbookViewId="0">
      <selection activeCell="E13" sqref="E13"/>
    </sheetView>
  </sheetViews>
  <sheetFormatPr baseColWidth="10" defaultRowHeight="16" x14ac:dyDescent="0.2"/>
  <cols>
    <col min="2" max="2" width="39.6640625" customWidth="1"/>
  </cols>
  <sheetData>
    <row r="2" spans="2:8" ht="17" thickBot="1" x14ac:dyDescent="0.25">
      <c r="B2" s="31" t="s">
        <v>208</v>
      </c>
    </row>
    <row r="3" spans="2:8" ht="17" thickBot="1" x14ac:dyDescent="0.25">
      <c r="B3" s="54" t="s">
        <v>0</v>
      </c>
      <c r="C3" s="16" t="s">
        <v>1</v>
      </c>
      <c r="D3" s="16" t="s">
        <v>200</v>
      </c>
      <c r="E3" s="22" t="s">
        <v>201</v>
      </c>
      <c r="F3" s="22" t="s">
        <v>202</v>
      </c>
      <c r="G3" s="22" t="s">
        <v>203</v>
      </c>
      <c r="H3" s="22" t="s">
        <v>204</v>
      </c>
    </row>
    <row r="4" spans="2:8" ht="17" thickBot="1" x14ac:dyDescent="0.25">
      <c r="B4" s="3"/>
      <c r="C4" s="4"/>
      <c r="D4" s="2" t="s">
        <v>4</v>
      </c>
      <c r="E4" s="27" t="s">
        <v>205</v>
      </c>
      <c r="F4" s="27" t="s">
        <v>205</v>
      </c>
      <c r="G4" s="27" t="s">
        <v>205</v>
      </c>
      <c r="H4" s="27" t="s">
        <v>205</v>
      </c>
    </row>
    <row r="5" spans="2:8" ht="17" thickBot="1" x14ac:dyDescent="0.25">
      <c r="B5" s="5" t="s">
        <v>5</v>
      </c>
      <c r="C5" s="6"/>
      <c r="D5" s="6"/>
      <c r="E5" s="55"/>
      <c r="F5" s="55"/>
      <c r="G5" s="55"/>
      <c r="H5" s="55"/>
    </row>
    <row r="6" spans="2:8" ht="17" thickBot="1" x14ac:dyDescent="0.25">
      <c r="B6" s="7" t="s">
        <v>6</v>
      </c>
      <c r="C6" s="8"/>
      <c r="D6" s="79">
        <f>Notes!C11</f>
        <v>6</v>
      </c>
      <c r="E6" s="55"/>
      <c r="F6" s="55"/>
      <c r="G6" s="55"/>
      <c r="H6" s="86">
        <f>SUM(D6:G6)</f>
        <v>6</v>
      </c>
    </row>
    <row r="7" spans="2:8" ht="17" thickBot="1" x14ac:dyDescent="0.25">
      <c r="B7" s="7" t="s">
        <v>7</v>
      </c>
      <c r="C7" s="8"/>
      <c r="D7" s="79">
        <f>Notes!C22</f>
        <v>4</v>
      </c>
      <c r="E7" s="55"/>
      <c r="F7" s="55"/>
      <c r="G7" s="55"/>
      <c r="H7" s="86">
        <f t="shared" ref="H7:H14" si="0">SUM(D7:G7)</f>
        <v>4</v>
      </c>
    </row>
    <row r="8" spans="2:8" ht="17" thickBot="1" x14ac:dyDescent="0.25">
      <c r="B8" s="7" t="s">
        <v>8</v>
      </c>
      <c r="C8" s="8"/>
      <c r="D8" s="79">
        <f>Notes!C38</f>
        <v>15</v>
      </c>
      <c r="E8" s="55"/>
      <c r="F8" s="55"/>
      <c r="G8" s="55"/>
      <c r="H8" s="86">
        <f t="shared" si="0"/>
        <v>15</v>
      </c>
    </row>
    <row r="9" spans="2:8" ht="17" thickBot="1" x14ac:dyDescent="0.25">
      <c r="B9" s="7" t="s">
        <v>9</v>
      </c>
      <c r="C9" s="8"/>
      <c r="D9" s="79">
        <f>Notes!C48</f>
        <v>4</v>
      </c>
      <c r="E9" s="55"/>
      <c r="F9" s="55"/>
      <c r="G9" s="55"/>
      <c r="H9" s="86">
        <f t="shared" si="0"/>
        <v>4</v>
      </c>
    </row>
    <row r="10" spans="2:8" ht="17" thickBot="1" x14ac:dyDescent="0.25">
      <c r="B10" s="7" t="s">
        <v>30</v>
      </c>
      <c r="C10" s="8"/>
      <c r="D10" s="79">
        <f>Notes!C56</f>
        <v>1</v>
      </c>
      <c r="E10" s="55"/>
      <c r="F10" s="55"/>
      <c r="G10" s="55"/>
      <c r="H10" s="86">
        <f t="shared" si="0"/>
        <v>1</v>
      </c>
    </row>
    <row r="11" spans="2:8" ht="17" thickBot="1" x14ac:dyDescent="0.25">
      <c r="B11" s="7" t="s">
        <v>11</v>
      </c>
      <c r="C11" s="8"/>
      <c r="D11" s="79">
        <f>Notes!C66</f>
        <v>21</v>
      </c>
      <c r="E11" s="55"/>
      <c r="F11" s="55"/>
      <c r="G11" s="55"/>
      <c r="H11" s="86">
        <f t="shared" si="0"/>
        <v>21</v>
      </c>
    </row>
    <row r="12" spans="2:8" ht="17" thickBot="1" x14ac:dyDescent="0.25">
      <c r="B12" s="7" t="s">
        <v>12</v>
      </c>
      <c r="C12" s="8"/>
      <c r="D12" s="79">
        <f>Notes!C76</f>
        <v>5</v>
      </c>
      <c r="E12" s="55"/>
      <c r="F12" s="55"/>
      <c r="G12" s="55"/>
      <c r="H12" s="86">
        <f t="shared" si="0"/>
        <v>5</v>
      </c>
    </row>
    <row r="13" spans="2:8" ht="17" thickBot="1" x14ac:dyDescent="0.25">
      <c r="B13" s="7" t="s">
        <v>189</v>
      </c>
      <c r="C13" s="8"/>
      <c r="D13" s="79">
        <f>Notes!C86</f>
        <v>1</v>
      </c>
      <c r="E13" s="55"/>
      <c r="F13" s="55"/>
      <c r="G13" s="55"/>
      <c r="H13" s="86">
        <f t="shared" si="0"/>
        <v>1</v>
      </c>
    </row>
    <row r="14" spans="2:8" ht="17" thickBot="1" x14ac:dyDescent="0.25">
      <c r="B14" s="5" t="s">
        <v>206</v>
      </c>
      <c r="C14" s="6"/>
      <c r="D14" s="80">
        <f>SUM(D6:D13)</f>
        <v>57</v>
      </c>
      <c r="E14" s="9">
        <f t="shared" ref="E14:G14" si="1">SUM(E6:E13)</f>
        <v>0</v>
      </c>
      <c r="F14" s="9">
        <f t="shared" si="1"/>
        <v>0</v>
      </c>
      <c r="G14" s="9">
        <f t="shared" si="1"/>
        <v>0</v>
      </c>
      <c r="H14" s="86">
        <f t="shared" si="0"/>
        <v>57</v>
      </c>
    </row>
    <row r="15" spans="2:8" ht="17" thickBot="1" x14ac:dyDescent="0.25">
      <c r="B15" s="5" t="s">
        <v>16</v>
      </c>
      <c r="C15" s="6"/>
      <c r="D15" s="81"/>
      <c r="E15" s="55"/>
      <c r="F15" s="55"/>
      <c r="G15" s="55"/>
      <c r="H15" s="86"/>
    </row>
    <row r="16" spans="2:8" ht="17" thickBot="1" x14ac:dyDescent="0.25">
      <c r="B16" s="7" t="s">
        <v>17</v>
      </c>
      <c r="C16" s="8"/>
      <c r="D16" s="79">
        <f>Notes!C101</f>
        <v>35</v>
      </c>
      <c r="E16" s="55"/>
      <c r="F16" s="55"/>
      <c r="G16" s="55"/>
      <c r="H16" s="86">
        <f>SUM(D16:G16)</f>
        <v>35</v>
      </c>
    </row>
    <row r="17" spans="2:8" ht="17" thickBot="1" x14ac:dyDescent="0.25">
      <c r="B17" s="7" t="s">
        <v>18</v>
      </c>
      <c r="C17" s="8"/>
      <c r="D17" s="79">
        <f>Notes!C120</f>
        <v>90</v>
      </c>
      <c r="E17" s="55"/>
      <c r="F17" s="55"/>
      <c r="G17" s="55"/>
      <c r="H17" s="86">
        <f t="shared" ref="H17:H20" si="2">SUM(D17:G17)</f>
        <v>90</v>
      </c>
    </row>
    <row r="18" spans="2:8" ht="17" thickBot="1" x14ac:dyDescent="0.25">
      <c r="B18" s="7" t="s">
        <v>19</v>
      </c>
      <c r="C18" s="8"/>
      <c r="D18" s="79">
        <f>Notes!C161</f>
        <v>157</v>
      </c>
      <c r="E18" s="55"/>
      <c r="F18" s="55"/>
      <c r="G18" s="55"/>
      <c r="H18" s="86">
        <f t="shared" si="2"/>
        <v>157</v>
      </c>
    </row>
    <row r="19" spans="2:8" ht="17" thickBot="1" x14ac:dyDescent="0.25">
      <c r="B19" s="7" t="s">
        <v>20</v>
      </c>
      <c r="C19" s="8"/>
      <c r="D19" s="79">
        <f>Notes!C170</f>
        <v>3</v>
      </c>
      <c r="E19" s="55"/>
      <c r="F19" s="55"/>
      <c r="G19" s="55"/>
      <c r="H19" s="86">
        <f t="shared" si="2"/>
        <v>3</v>
      </c>
    </row>
    <row r="20" spans="2:8" ht="17" thickBot="1" x14ac:dyDescent="0.25">
      <c r="B20" s="5" t="s">
        <v>21</v>
      </c>
      <c r="C20" s="11"/>
      <c r="D20" s="80">
        <f>SUM(D16:D19)</f>
        <v>285</v>
      </c>
      <c r="E20" s="9">
        <f t="shared" ref="E20:G20" si="3">SUM(E16:E19)</f>
        <v>0</v>
      </c>
      <c r="F20" s="9">
        <f t="shared" si="3"/>
        <v>0</v>
      </c>
      <c r="G20" s="9">
        <f t="shared" si="3"/>
        <v>0</v>
      </c>
      <c r="H20" s="86">
        <f t="shared" si="2"/>
        <v>285</v>
      </c>
    </row>
    <row r="21" spans="2:8" ht="17" thickBot="1" x14ac:dyDescent="0.25">
      <c r="B21" s="5" t="s">
        <v>22</v>
      </c>
      <c r="C21" s="6"/>
      <c r="D21" s="80">
        <f>D14+D20</f>
        <v>342</v>
      </c>
      <c r="E21" s="9">
        <f t="shared" ref="E21:G21" si="4">E14+E20</f>
        <v>0</v>
      </c>
      <c r="F21" s="9">
        <f t="shared" si="4"/>
        <v>0</v>
      </c>
      <c r="G21" s="9">
        <f t="shared" si="4"/>
        <v>0</v>
      </c>
      <c r="H21" s="87">
        <f>H14+H20</f>
        <v>342</v>
      </c>
    </row>
    <row r="22" spans="2:8" ht="17" thickBot="1" x14ac:dyDescent="0.25">
      <c r="B22" s="5"/>
      <c r="C22" s="8"/>
      <c r="D22" s="80"/>
      <c r="E22" s="56"/>
      <c r="F22" s="56"/>
      <c r="G22" s="56"/>
      <c r="H22" s="87"/>
    </row>
    <row r="23" spans="2:8" ht="17" thickBot="1" x14ac:dyDescent="0.25">
      <c r="B23" s="5" t="s">
        <v>23</v>
      </c>
      <c r="C23" s="6"/>
      <c r="D23" s="81"/>
      <c r="E23" s="55"/>
      <c r="F23" s="55"/>
      <c r="G23" s="55"/>
      <c r="H23" s="86"/>
    </row>
    <row r="24" spans="2:8" ht="17" thickBot="1" x14ac:dyDescent="0.25">
      <c r="B24" s="7" t="s">
        <v>24</v>
      </c>
      <c r="C24" s="8"/>
      <c r="D24" s="79">
        <f>-Notes!C179</f>
        <v>-268</v>
      </c>
      <c r="E24" s="55"/>
      <c r="F24" s="55"/>
      <c r="G24" s="55"/>
      <c r="H24" s="86">
        <f>SUM(D24:G24)</f>
        <v>-268</v>
      </c>
    </row>
    <row r="25" spans="2:8" ht="17" thickBot="1" x14ac:dyDescent="0.25">
      <c r="B25" s="5" t="s">
        <v>25</v>
      </c>
      <c r="C25" s="6"/>
      <c r="D25" s="80">
        <f>SUM(D24)</f>
        <v>-268</v>
      </c>
      <c r="E25" s="9">
        <f t="shared" ref="E25:G25" si="5">SUM(E24)</f>
        <v>0</v>
      </c>
      <c r="F25" s="9">
        <f t="shared" si="5"/>
        <v>0</v>
      </c>
      <c r="G25" s="9">
        <f t="shared" si="5"/>
        <v>0</v>
      </c>
      <c r="H25" s="87">
        <f>SUM(D25:G25)</f>
        <v>-268</v>
      </c>
    </row>
    <row r="26" spans="2:8" ht="17" thickBot="1" x14ac:dyDescent="0.25">
      <c r="B26" s="5" t="s">
        <v>26</v>
      </c>
      <c r="C26" s="6"/>
      <c r="D26" s="81"/>
      <c r="E26" s="55"/>
      <c r="F26" s="55"/>
      <c r="G26" s="55"/>
      <c r="H26" s="86"/>
    </row>
    <row r="27" spans="2:8" ht="17" thickBot="1" x14ac:dyDescent="0.25">
      <c r="B27" s="7" t="s">
        <v>27</v>
      </c>
      <c r="C27" s="8"/>
      <c r="D27" s="79">
        <f>Notes!C189</f>
        <v>11</v>
      </c>
      <c r="E27" s="55"/>
      <c r="F27" s="55"/>
      <c r="G27" s="55"/>
      <c r="H27" s="86">
        <f>SUM(D27:G27)</f>
        <v>11</v>
      </c>
    </row>
    <row r="28" spans="2:8" ht="17" thickBot="1" x14ac:dyDescent="0.25">
      <c r="B28" s="5" t="s">
        <v>207</v>
      </c>
      <c r="C28" s="8"/>
      <c r="D28" s="80">
        <f>D21+D25+D27</f>
        <v>85</v>
      </c>
      <c r="E28" s="9">
        <f t="shared" ref="E28:G28" si="6">E21-E25+E27</f>
        <v>0</v>
      </c>
      <c r="F28" s="9">
        <f t="shared" si="6"/>
        <v>0</v>
      </c>
      <c r="G28" s="9">
        <f t="shared" si="6"/>
        <v>0</v>
      </c>
      <c r="H28" s="87">
        <f>SUM(D28:G28)</f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Statement of Financial Performa</vt:lpstr>
      <vt:lpstr>Statement of Financial Position</vt:lpstr>
      <vt:lpstr>Statement of Cashflows</vt:lpstr>
      <vt:lpstr>Statement of Comparison of Budg</vt:lpstr>
      <vt:lpstr>Notes</vt:lpstr>
      <vt:lpstr>Columner SF Performance</vt:lpstr>
      <vt:lpstr>Notes!_Hlk169691321</vt:lpstr>
      <vt:lpstr>'Statement of Financial Performa'!_Hlk169768923</vt:lpstr>
      <vt:lpstr>'Statement of Financial Position'!_Hlk169769084</vt:lpstr>
      <vt:lpstr>Notes!_Hlk169769733</vt:lpstr>
      <vt:lpstr>'Statement of Financial Position'!_Toc100667704</vt:lpstr>
      <vt:lpstr>'Statement of Financial Performa'!_Toc172675282</vt:lpstr>
      <vt:lpstr>'Statement of Cashflows'!_Toc172675284</vt:lpstr>
      <vt:lpstr>'Statement of Comparison of Budg'!_Toc172675285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Talaso Orto</dc:creator>
  <cp:lastModifiedBy>Georgina</cp:lastModifiedBy>
  <dcterms:created xsi:type="dcterms:W3CDTF">2024-10-02T08:14:03Z</dcterms:created>
  <dcterms:modified xsi:type="dcterms:W3CDTF">2024-10-08T12:25:38Z</dcterms:modified>
</cp:coreProperties>
</file>